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egatberegning - alle per 1 j" sheetId="1" r:id="rId4"/>
    <sheet state="visible" name="Delegatberegning - betalt medle" sheetId="2" r:id="rId5"/>
    <sheet state="visible" name="Prinsipper for delegatberegning" sheetId="3" r:id="rId6"/>
  </sheets>
  <definedNames>
    <definedName hidden="1" localSheetId="0" name="_xlnm._FilterDatabase">'Delegatberegning - alle per 1 j'!$A$3:$I$52</definedName>
    <definedName hidden="1" localSheetId="1" name="_xlnm._FilterDatabase">'Delegatberegning - betalt medle'!$A$3:$I$52</definedName>
    <definedName hidden="1" localSheetId="0" name="Z_9ECD6037_0D4F_4BBC_BB55_A6B4803519A1_.wvu.FilterData">'Delegatberegning - alle per 1 j'!$A$3:$I$54</definedName>
    <definedName hidden="1" localSheetId="1" name="Z_9ECD6037_0D4F_4BBC_BB55_A6B4803519A1_.wvu.FilterData">'Delegatberegning - betalt medle'!$A$3:$Z$54</definedName>
  </definedNames>
  <calcPr/>
  <customWorkbookViews>
    <customWorkbookView activeSheetId="0" maximized="1" windowHeight="0" windowWidth="0" guid="{9ECD6037-0D4F-4BBC-BB55-A6B4803519A1}" name="Filter 1"/>
  </customWorkbookViews>
  <extLst>
    <ext uri="GoogleSheetsCustomDataVersion2">
      <go:sheetsCustomData xmlns:go="http://customooxmlschemas.google.com/" r:id="rId7" roundtripDataChecksum="qSJ0pIo42d6Qhz6HXiTm5QhCeXG+1sF1YVB0gPnL4GA="/>
    </ext>
  </extLst>
</workbook>
</file>

<file path=xl/sharedStrings.xml><?xml version="1.0" encoding="utf-8"?>
<sst xmlns="http://schemas.openxmlformats.org/spreadsheetml/2006/main" count="249" uniqueCount="95">
  <si>
    <t>‹</t>
  </si>
  <si>
    <t>Lag</t>
  </si>
  <si>
    <t>Bet. medl 01/12/2023</t>
  </si>
  <si>
    <t>Delegater korrekt</t>
  </si>
  <si>
    <t>delegater 2024, basert på medl.</t>
  </si>
  <si>
    <t>Fylkestingsvalg 2023</t>
  </si>
  <si>
    <t>delegater 2023, basert på valg</t>
  </si>
  <si>
    <t>Delegater 
totalt 2024</t>
  </si>
  <si>
    <t>Delegater ved reduksjon til 2/3-deler</t>
  </si>
  <si>
    <t>Endring</t>
  </si>
  <si>
    <t>Asker</t>
  </si>
  <si>
    <t>Akershus</t>
  </si>
  <si>
    <t>Aurskog-Høland</t>
  </si>
  <si>
    <t>Bærum</t>
  </si>
  <si>
    <t>Eidsvoll</t>
  </si>
  <si>
    <t>Enebakk</t>
  </si>
  <si>
    <t>Frogn</t>
  </si>
  <si>
    <t>Gjerdrum</t>
  </si>
  <si>
    <t>Hurdal</t>
  </si>
  <si>
    <t>Lørenskog</t>
  </si>
  <si>
    <t>Nannestad</t>
  </si>
  <si>
    <t>Nes</t>
  </si>
  <si>
    <t>Nesodden</t>
  </si>
  <si>
    <t>Nittedal</t>
  </si>
  <si>
    <t>Nordre Follo</t>
  </si>
  <si>
    <t>Rælingen</t>
  </si>
  <si>
    <t>Lillestrøm</t>
  </si>
  <si>
    <t>Ullensaker</t>
  </si>
  <si>
    <t>Vestby</t>
  </si>
  <si>
    <t>Ås</t>
  </si>
  <si>
    <t>Lunner</t>
  </si>
  <si>
    <t>Jevnaker</t>
  </si>
  <si>
    <t>Drammen</t>
  </si>
  <si>
    <t>Buskerud</t>
  </si>
  <si>
    <t>Kongsberg</t>
  </si>
  <si>
    <t>Ringerike</t>
  </si>
  <si>
    <t>Hole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</si>
  <si>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</si>
  <si>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</si>
  <si>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</si>
  <si>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</si>
  <si>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</si>
  <si>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</si>
  <si>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</si>
  <si>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</si>
  <si>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</si>
  <si>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</si>
  <si>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Flå</t>
  </si>
  <si>
    <t>Rollag</t>
  </si>
  <si>
    <t>Nesbyen</t>
  </si>
  <si>
    <t>Aremark</t>
  </si>
  <si>
    <t>Østfold</t>
  </si>
  <si>
    <t>Fredrikstad</t>
  </si>
  <si>
    <t>Halden</t>
  </si>
  <si>
    <t>Hvaler</t>
  </si>
  <si>
    <t>Indre Østfold</t>
  </si>
  <si>
    <t>Marker</t>
  </si>
  <si>
    <t>Moss</t>
  </si>
  <si>
    <t>Rakkestad</t>
  </si>
  <si>
    <t>Råde</t>
  </si>
  <si>
    <t>Sarpsborg</t>
  </si>
  <si>
    <t>Våler</t>
  </si>
  <si>
    <t>Fylkesstyret</t>
  </si>
  <si>
    <t>Viken</t>
  </si>
  <si>
    <t>kommunevalg 2023</t>
  </si>
  <si>
    <t>Ander delegater</t>
  </si>
  <si>
    <t>Unge Venstre</t>
  </si>
  <si>
    <t>Denne fordeles på alle sideorganisasjonene.</t>
  </si>
  <si>
    <t>(268/85) * 15</t>
  </si>
  <si>
    <t>Liberale studenter</t>
  </si>
  <si>
    <t>Venstrekvinnelaget</t>
  </si>
  <si>
    <t>Uten lag</t>
  </si>
  <si>
    <t xml:space="preserve">Totalt: </t>
  </si>
  <si>
    <t>Delegatberegningen skjer i hht. Viken Venstres vedtekter.</t>
  </si>
  <si>
    <t>Betalende medlemmer:</t>
  </si>
  <si>
    <t>Inntil 25 medlemmer:1 delegat</t>
  </si>
  <si>
    <t>26 – 50 medlemmer: 2 delegater</t>
  </si>
  <si>
    <t>51 – 100 medlemmer: 3 delegater</t>
  </si>
  <si>
    <t>Deretter 1 delegat for hver påbegynte 50 medlemmer</t>
  </si>
  <si>
    <t>Stemmer ved sist valg i fylket (2019):</t>
  </si>
  <si>
    <t>Inntil 150 stemmer: 1 delegat</t>
  </si>
  <si>
    <t>151-1900 stemmer: 1 delegat for hver påbegynte 250</t>
  </si>
  <si>
    <t>1901-7900 stemmer: 1 delegat for hver påbegynte 400</t>
  </si>
  <si>
    <t xml:space="preserve">Fra 7901 stemmer: 1 delegat for hver påbegynte 700 </t>
  </si>
  <si>
    <t>Medlemstallet beregnes pr 31. desember og kun betalende medlemmer regnes med.</t>
  </si>
  <si>
    <t>I kommuner uten lokallag, men der det er avgitt stemmer for Venstre ved valget, tar fylkesårsmøtet stilling til hvem som kan representere kommunen på grunnlag av stemmetall.</t>
  </si>
  <si>
    <t>Delegater fra lokallag skal ha fullmakter underskrevet av leder i lokallaget.</t>
  </si>
  <si>
    <t>Dernest har de tilknyttede organisasjonene Viken Unge Venstre, Viken Venstrekvinnelag og Viken Liberale Studentforbund, i tillegg til sine styrerepresentanter, til sammen så mange representanter at disse utgjør inntil 15 % av det totale antall mulige delegater i henhold til reglene i denne paragrafen. Fordelingen mellom de tre sideorganisasjonene avgjøres på bakgrunn av medlemstall ved årsskiftet før årsmøtet. Hver organisasjon får delegater proporsjonalt med medlemstallet. Dog skal alle sideorganisasjonene ha minst 1 delegat. Det er en forutsetning for representasjonsretten at lagene har avholdt årsmøte samme år som fylkesårsmøtet eller året før dette. Bare medlemmer av Venstre har stemmerett på årsmøtet.</t>
  </si>
  <si>
    <t>Venstres fylkesråder og fylkestingsrepresentanter, stortingsrepresentanter fra fylket og statsråder fra fylket har talerett på fylkesårsmøtene.</t>
  </si>
  <si>
    <t>Detelager etter stemmer</t>
  </si>
  <si>
    <t>Stemmer</t>
  </si>
  <si>
    <t>Delegater/stemmer</t>
  </si>
  <si>
    <t>Delegater etter medlemmer</t>
  </si>
  <si>
    <t>Medlemmer</t>
  </si>
  <si>
    <t>Delegater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</si>
</sst>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7">
    <font>
      <sz val="10.0"/>
      <color rgb="FF000000"/>
      <name val="Calibri"/>
      <scheme val="minor"/>
    </font>
    <font>
      <b/>
      <sz val="14.0"/>
      <color rgb="FF000000"/>
      <name val="Merriweather Sans"/>
    </font>
    <font/>
    <font>
      <b/>
      <sz val="10.0"/>
      <color rgb="FF000000"/>
      <name val="Arial"/>
    </font>
    <font>
      <sz val="10.0"/>
      <color rgb="FFFF0000"/>
      <name val="Verdana"/>
    </font>
    <font>
      <sz val="10.0"/>
      <color rgb="FF000000"/>
      <name val="Verdana"/>
    </font>
    <font>
      <b/>
      <sz val="10.0"/>
      <color rgb="FF000000"/>
      <name val="Verdana"/>
    </font>
    <font>
      <b/>
      <sz val="11.0"/>
      <color rgb="FF000000"/>
      <name val="Arial"/>
    </font>
    <font>
      <sz val="11.0"/>
      <color rgb="FF000000"/>
      <name val="Arial"/>
    </font>
    <font>
      <sz val="10.0"/>
      <color rgb="FF000000"/>
      <name val="Merriweather Sans"/>
    </font>
    <font>
      <sz val="10.0"/>
      <color theme="1"/>
      <name val="Calibri"/>
    </font>
    <font>
      <sz val="10.0"/>
      <color rgb="FF000000"/>
      <name val="Arial"/>
    </font>
    <font>
      <sz val="10.0"/>
      <color rgb="FFA61C00"/>
      <name val="Arial"/>
    </font>
    <font>
      <i/>
      <sz val="12.0"/>
      <color rgb="FF252525"/>
      <name val="Campton"/>
    </font>
    <font>
      <sz val="12.0"/>
      <color rgb="FF252525"/>
      <name val="Campton"/>
    </font>
    <font>
      <b/>
      <sz val="10.0"/>
      <color rgb="FFFF0000"/>
      <name val="Verdana"/>
    </font>
    <font>
      <b/>
      <sz val="10.0"/>
      <color rgb="FFFF0000"/>
      <name val="Merriweather Sans"/>
    </font>
    <font>
      <sz val="10.0"/>
      <color theme="1"/>
      <name val="Verdana"/>
    </font>
    <font>
      <b/>
      <sz val="10.0"/>
      <color theme="1"/>
      <name val="Verdana"/>
    </font>
    <font>
      <b/>
      <sz val="10.0"/>
      <color rgb="FF000000"/>
      <name val="Merriweather Sans"/>
    </font>
    <font>
      <sz val="10.0"/>
      <color rgb="FF000000"/>
      <name val="Calibri"/>
    </font>
    <font>
      <b/>
      <sz val="11.0"/>
      <color rgb="FFFF0000"/>
      <name val="Calibri"/>
    </font>
    <font>
      <sz val="11.0"/>
      <color rgb="FF1155CC"/>
      <name val="Inconsolata"/>
    </font>
    <font>
      <sz val="10.0"/>
      <color rgb="FFFF0000"/>
      <name val="Calibri"/>
    </font>
    <font>
      <sz val="11.0"/>
      <color rgb="FF252525"/>
      <name val="Arial"/>
    </font>
    <font>
      <b/>
      <sz val="10.0"/>
      <color theme="1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26A69A"/>
        <bgColor rgb="FF26A69A"/>
      </patternFill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</fills>
  <borders count="18">
    <border/>
    <border>
      <left style="thin">
        <color rgb="FFC0C0C0"/>
      </left>
      <top style="thin">
        <color rgb="FFC0C0C0"/>
      </top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</border>
    <border>
      <right style="thin">
        <color rgb="FFC0C0C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hair">
        <color rgb="FF000000"/>
      </left>
      <right style="hair">
        <color rgb="FF000000"/>
      </right>
      <top/>
      <bottom/>
    </border>
    <border>
      <left/>
      <right style="hair">
        <color rgb="FF000000"/>
      </right>
      <top/>
      <bottom/>
    </border>
    <border>
      <left/>
      <right style="thin">
        <color rgb="FFC0C0C0"/>
      </right>
      <top/>
      <bottom style="thin">
        <color rgb="FFC0C0C0"/>
      </bottom>
    </border>
    <border>
      <right style="thin">
        <color rgb="FFC0C0C0"/>
      </right>
      <bottom style="thin">
        <color rgb="FFC0C0C0"/>
      </bottom>
    </border>
    <border>
      <left style="hair">
        <color rgb="FF000000"/>
      </left>
      <right style="hair">
        <color rgb="FF000000"/>
      </righ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C0C0C0"/>
      </right>
      <bottom style="hair">
        <color rgb="FF000000"/>
      </bottom>
    </border>
    <border>
      <right style="thin">
        <color rgb="FFC0C0C0"/>
      </right>
      <bottom style="hair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1" xfId="0" applyAlignment="1" applyBorder="1" applyFont="1" applyNumberFormat="1">
      <alignment vertical="top"/>
    </xf>
    <xf borderId="5" fillId="0" fontId="5" numFmtId="1" xfId="0" applyAlignment="1" applyBorder="1" applyFont="1" applyNumberFormat="1">
      <alignment vertical="top"/>
    </xf>
    <xf borderId="5" fillId="0" fontId="6" numFmtId="1" xfId="0" applyAlignment="1" applyBorder="1" applyFont="1" applyNumberFormat="1">
      <alignment vertical="top"/>
    </xf>
    <xf borderId="6" fillId="2" fontId="7" numFmtId="0" xfId="0" applyAlignment="1" applyBorder="1" applyFill="1" applyFont="1">
      <alignment shrinkToFit="0" vertical="top" wrapText="1"/>
    </xf>
    <xf borderId="6" fillId="2" fontId="7" numFmtId="0" xfId="0" applyAlignment="1" applyBorder="1" applyFont="1">
      <alignment vertical="top"/>
    </xf>
    <xf borderId="6" fillId="3" fontId="8" numFmtId="1" xfId="0" applyAlignment="1" applyBorder="1" applyFill="1" applyFont="1" applyNumberFormat="1">
      <alignment readingOrder="0" shrinkToFit="0" vertical="top" wrapText="1"/>
    </xf>
    <xf borderId="6" fillId="3" fontId="8" numFmtId="0" xfId="0" applyAlignment="1" applyBorder="1" applyFont="1">
      <alignment readingOrder="0" vertical="top"/>
    </xf>
    <xf borderId="6" fillId="4" fontId="8" numFmtId="0" xfId="0" applyAlignment="1" applyBorder="1" applyFill="1" applyFont="1">
      <alignment shrinkToFit="0" vertical="top" wrapText="1"/>
    </xf>
    <xf borderId="6" fillId="4" fontId="7" numFmtId="0" xfId="0" applyAlignment="1" applyBorder="1" applyFont="1">
      <alignment horizontal="right" shrinkToFit="0" vertical="top" wrapText="1"/>
    </xf>
    <xf borderId="6" fillId="4" fontId="8" numFmtId="0" xfId="0" applyAlignment="1" applyBorder="1" applyFont="1">
      <alignment horizontal="right" shrinkToFit="0" vertical="top" wrapText="1"/>
    </xf>
    <xf borderId="6" fillId="4" fontId="7" numFmtId="0" xfId="0" applyAlignment="1" applyBorder="1" applyFont="1">
      <alignment vertical="top"/>
    </xf>
    <xf borderId="6" fillId="4" fontId="8" numFmtId="1" xfId="0" applyAlignment="1" applyBorder="1" applyFont="1" applyNumberFormat="1">
      <alignment vertical="top"/>
    </xf>
    <xf borderId="6" fillId="5" fontId="8" numFmtId="0" xfId="0" applyAlignment="1" applyBorder="1" applyFill="1" applyFont="1">
      <alignment shrinkToFit="0" vertical="top" wrapText="1"/>
    </xf>
    <xf borderId="6" fillId="5" fontId="7" numFmtId="0" xfId="0" applyAlignment="1" applyBorder="1" applyFont="1">
      <alignment horizontal="right" shrinkToFit="0" vertical="top" wrapText="1"/>
    </xf>
    <xf borderId="6" fillId="5" fontId="8" numFmtId="0" xfId="0" applyAlignment="1" applyBorder="1" applyFont="1">
      <alignment horizontal="right" shrinkToFit="0" vertical="top" wrapText="1"/>
    </xf>
    <xf borderId="6" fillId="5" fontId="7" numFmtId="0" xfId="0" applyAlignment="1" applyBorder="1" applyFont="1">
      <alignment vertical="top"/>
    </xf>
    <xf borderId="6" fillId="5" fontId="8" numFmtId="0" xfId="0" applyBorder="1" applyFont="1"/>
    <xf borderId="6" fillId="5" fontId="8" numFmtId="0" xfId="0" applyAlignment="1" applyBorder="1" applyFont="1">
      <alignment horizontal="right"/>
    </xf>
    <xf borderId="6" fillId="4" fontId="8" numFmtId="0" xfId="0" applyBorder="1" applyFont="1"/>
    <xf borderId="6" fillId="4" fontId="7" numFmtId="1" xfId="0" applyAlignment="1" applyBorder="1" applyFont="1" applyNumberFormat="1">
      <alignment horizontal="right"/>
    </xf>
    <xf borderId="6" fillId="4" fontId="8" numFmtId="0" xfId="0" applyAlignment="1" applyBorder="1" applyFont="1">
      <alignment horizontal="right"/>
    </xf>
    <xf borderId="6" fillId="5" fontId="7" numFmtId="1" xfId="0" applyAlignment="1" applyBorder="1" applyFont="1" applyNumberFormat="1">
      <alignment horizontal="right"/>
    </xf>
    <xf borderId="7" fillId="4" fontId="8" numFmtId="0" xfId="0" applyBorder="1" applyFont="1"/>
    <xf borderId="6" fillId="4" fontId="8" numFmtId="0" xfId="0" applyAlignment="1" applyBorder="1" applyFont="1">
      <alignment horizontal="left"/>
    </xf>
    <xf borderId="6" fillId="4" fontId="7" numFmtId="1" xfId="0" applyAlignment="1" applyBorder="1" applyFont="1" applyNumberFormat="1">
      <alignment horizontal="right" vertical="top"/>
    </xf>
    <xf borderId="6" fillId="5" fontId="8" numFmtId="0" xfId="0" applyAlignment="1" applyBorder="1" applyFont="1">
      <alignment horizontal="left"/>
    </xf>
    <xf borderId="6" fillId="5" fontId="7" numFmtId="1" xfId="0" applyAlignment="1" applyBorder="1" applyFont="1" applyNumberFormat="1">
      <alignment horizontal="right" vertical="top"/>
    </xf>
    <xf borderId="6" fillId="5" fontId="9" numFmtId="0" xfId="0" applyAlignment="1" applyBorder="1" applyFont="1">
      <alignment horizontal="right" shrinkToFit="0" vertical="top" wrapText="1"/>
    </xf>
    <xf borderId="6" fillId="5" fontId="6" numFmtId="0" xfId="0" applyAlignment="1" applyBorder="1" applyFont="1">
      <alignment vertical="top"/>
    </xf>
    <xf borderId="6" fillId="4" fontId="8" numFmtId="1" xfId="0" applyAlignment="1" applyBorder="1" applyFont="1" applyNumberFormat="1">
      <alignment readingOrder="0" vertical="top"/>
    </xf>
    <xf borderId="6" fillId="4" fontId="8" numFmtId="0" xfId="0" applyAlignment="1" applyBorder="1" applyFont="1">
      <alignment vertical="top"/>
    </xf>
    <xf borderId="8" fillId="4" fontId="8" numFmtId="0" xfId="0" applyAlignment="1" applyBorder="1" applyFont="1">
      <alignment shrinkToFit="0" vertical="top" wrapText="1"/>
    </xf>
    <xf borderId="9" fillId="4" fontId="7" numFmtId="1" xfId="0" applyAlignment="1" applyBorder="1" applyFont="1" applyNumberFormat="1">
      <alignment horizontal="right" vertical="top"/>
    </xf>
    <xf borderId="7" fillId="4" fontId="10" numFmtId="0" xfId="0" applyBorder="1" applyFont="1"/>
    <xf borderId="7" fillId="4" fontId="10" numFmtId="1" xfId="0" applyBorder="1" applyFont="1" applyNumberFormat="1"/>
    <xf borderId="6" fillId="2" fontId="8" numFmtId="0" xfId="0" applyAlignment="1" applyBorder="1" applyFont="1">
      <alignment vertical="top"/>
    </xf>
    <xf borderId="6" fillId="2" fontId="8" numFmtId="1" xfId="0" applyAlignment="1" applyBorder="1" applyFont="1" applyNumberFormat="1">
      <alignment vertical="top"/>
    </xf>
    <xf borderId="6" fillId="0" fontId="5" numFmtId="1" xfId="0" applyAlignment="1" applyBorder="1" applyFont="1" applyNumberFormat="1">
      <alignment vertical="top"/>
    </xf>
    <xf borderId="6" fillId="0" fontId="11" numFmtId="0" xfId="0" applyBorder="1" applyFont="1"/>
    <xf borderId="6" fillId="5" fontId="8" numFmtId="0" xfId="0" applyAlignment="1" applyBorder="1" applyFont="1">
      <alignment vertical="top"/>
    </xf>
    <xf borderId="6" fillId="5" fontId="8" numFmtId="14" xfId="0" applyAlignment="1" applyBorder="1" applyFont="1" applyNumberFormat="1">
      <alignment vertical="top"/>
    </xf>
    <xf borderId="6" fillId="5" fontId="8" numFmtId="1" xfId="0" applyAlignment="1" applyBorder="1" applyFont="1" applyNumberFormat="1">
      <alignment vertical="top"/>
    </xf>
    <xf borderId="6" fillId="0" fontId="12" numFmtId="0" xfId="0" applyBorder="1" applyFont="1"/>
    <xf borderId="6" fillId="5" fontId="5" numFmtId="1" xfId="0" applyAlignment="1" applyBorder="1" applyFont="1" applyNumberFormat="1">
      <alignment vertical="top"/>
    </xf>
    <xf borderId="6" fillId="5" fontId="12" numFmtId="0" xfId="0" applyBorder="1" applyFont="1"/>
    <xf borderId="6" fillId="5" fontId="11" numFmtId="0" xfId="0" applyBorder="1" applyFont="1"/>
    <xf borderId="6" fillId="5" fontId="13" numFmtId="0" xfId="0" applyBorder="1" applyFont="1"/>
    <xf borderId="7" fillId="5" fontId="10" numFmtId="0" xfId="0" applyBorder="1" applyFont="1"/>
    <xf borderId="6" fillId="0" fontId="13" numFmtId="0" xfId="0" applyBorder="1" applyFont="1"/>
    <xf borderId="6" fillId="0" fontId="14" numFmtId="0" xfId="0" applyBorder="1" applyFont="1"/>
    <xf borderId="6" fillId="5" fontId="11" numFmtId="1" xfId="0" applyAlignment="1" applyBorder="1" applyFont="1" applyNumberFormat="1">
      <alignment vertical="top"/>
    </xf>
    <xf borderId="10" fillId="4" fontId="5" numFmtId="1" xfId="0" applyAlignment="1" applyBorder="1" applyFont="1" applyNumberFormat="1">
      <alignment vertical="top"/>
    </xf>
    <xf borderId="11" fillId="0" fontId="5" numFmtId="1" xfId="0" applyAlignment="1" applyBorder="1" applyFont="1" applyNumberFormat="1">
      <alignment vertical="top"/>
    </xf>
    <xf borderId="12" fillId="0" fontId="9" numFmtId="0" xfId="0" applyAlignment="1" applyBorder="1" applyFont="1">
      <alignment shrinkToFit="0" vertical="top" wrapText="1"/>
    </xf>
    <xf borderId="0" fillId="0" fontId="9" numFmtId="0" xfId="0" applyAlignment="1" applyFont="1">
      <alignment horizontal="right" shrinkToFit="0" vertical="top" wrapText="1"/>
    </xf>
    <xf borderId="13" fillId="0" fontId="15" numFmtId="1" xfId="0" applyAlignment="1" applyBorder="1" applyFont="1" applyNumberFormat="1">
      <alignment vertical="top"/>
    </xf>
    <xf borderId="0" fillId="0" fontId="5" numFmtId="1" xfId="0" applyAlignment="1" applyFont="1" applyNumberFormat="1">
      <alignment vertical="top"/>
    </xf>
    <xf borderId="11" fillId="0" fontId="6" numFmtId="1" xfId="0" applyAlignment="1" applyBorder="1" applyFont="1" applyNumberFormat="1">
      <alignment vertical="top"/>
    </xf>
    <xf borderId="13" fillId="0" fontId="16" numFmtId="0" xfId="0" applyAlignment="1" applyBorder="1" applyFont="1">
      <alignment horizontal="right" shrinkToFit="0" vertical="top" wrapText="1"/>
    </xf>
    <xf borderId="11" fillId="0" fontId="6" numFmtId="0" xfId="0" applyAlignment="1" applyBorder="1" applyFont="1">
      <alignment vertical="top"/>
    </xf>
    <xf borderId="0" fillId="0" fontId="17" numFmtId="0" xfId="0" applyFont="1"/>
    <xf borderId="0" fillId="0" fontId="18" numFmtId="0" xfId="0" applyFont="1"/>
    <xf borderId="14" fillId="0" fontId="9" numFmtId="0" xfId="0" applyAlignment="1" applyBorder="1" applyFont="1">
      <alignment shrinkToFit="0" vertical="top" wrapText="1"/>
    </xf>
    <xf borderId="15" fillId="0" fontId="16" numFmtId="0" xfId="0" applyAlignment="1" applyBorder="1" applyFont="1">
      <alignment horizontal="right" shrinkToFit="0" vertical="top" wrapText="1"/>
    </xf>
    <xf borderId="16" fillId="0" fontId="19" numFmtId="0" xfId="0" applyAlignment="1" applyBorder="1" applyFont="1">
      <alignment shrinkToFit="0" vertical="top" wrapText="1"/>
    </xf>
    <xf borderId="17" fillId="0" fontId="16" numFmtId="0" xfId="0" applyAlignment="1" applyBorder="1" applyFont="1">
      <alignment horizontal="right" shrinkToFit="0" vertical="top" wrapText="1"/>
    </xf>
    <xf borderId="5" fillId="0" fontId="19" numFmtId="0" xfId="0" applyAlignment="1" applyBorder="1" applyFont="1">
      <alignment horizontal="right" shrinkToFit="0" vertical="top" wrapText="1"/>
    </xf>
    <xf borderId="0" fillId="0" fontId="3" numFmtId="0" xfId="0" applyAlignment="1" applyFont="1">
      <alignment vertical="center"/>
    </xf>
    <xf borderId="11" fillId="0" fontId="5" numFmtId="0" xfId="0" applyAlignment="1" applyBorder="1" applyFont="1">
      <alignment vertical="top"/>
    </xf>
    <xf borderId="0" fillId="0" fontId="5" numFmtId="1" xfId="0" applyAlignment="1" applyFont="1" applyNumberFormat="1">
      <alignment horizontal="right" vertical="top"/>
    </xf>
    <xf borderId="0" fillId="0" fontId="6" numFmtId="1" xfId="0" applyAlignment="1" applyFont="1" applyNumberFormat="1">
      <alignment vertical="top"/>
    </xf>
    <xf borderId="0" fillId="0" fontId="17" numFmtId="10" xfId="0" applyFont="1" applyNumberFormat="1"/>
    <xf borderId="0" fillId="0" fontId="20" numFmtId="0" xfId="0" applyFont="1"/>
    <xf borderId="0" fillId="0" fontId="10" numFmtId="1" xfId="0" applyFont="1" applyNumberFormat="1"/>
    <xf borderId="0" fillId="0" fontId="5" numFmtId="0" xfId="0" applyAlignment="1" applyFont="1">
      <alignment horizontal="right"/>
    </xf>
    <xf borderId="0" fillId="0" fontId="8" numFmtId="0" xfId="0" applyAlignment="1" applyFont="1">
      <alignment vertical="top"/>
    </xf>
    <xf borderId="0" fillId="0" fontId="8" numFmtId="1" xfId="0" applyAlignment="1" applyFont="1" applyNumberFormat="1">
      <alignment vertical="top"/>
    </xf>
    <xf borderId="0" fillId="0" fontId="7" numFmtId="0" xfId="0" applyAlignment="1" applyFont="1">
      <alignment vertical="top"/>
    </xf>
    <xf borderId="0" fillId="0" fontId="21" numFmtId="0" xfId="0" applyFont="1"/>
    <xf borderId="0" fillId="0" fontId="21" numFmtId="0" xfId="0" applyAlignment="1" applyFont="1">
      <alignment horizontal="left"/>
    </xf>
    <xf borderId="7" fillId="4" fontId="22" numFmtId="0" xfId="0" applyAlignment="1" applyBorder="1" applyFont="1">
      <alignment horizontal="left"/>
    </xf>
    <xf borderId="0" fillId="0" fontId="10" numFmtId="164" xfId="0" applyFont="1" applyNumberFormat="1"/>
    <xf borderId="0" fillId="0" fontId="23" numFmtId="0" xfId="0" applyFont="1"/>
    <xf borderId="0" fillId="0" fontId="24" numFmtId="0" xfId="0" applyFont="1"/>
    <xf borderId="0" fillId="0" fontId="24" numFmtId="0" xfId="0" applyAlignment="1" applyFont="1">
      <alignment shrinkToFit="0" vertical="top" wrapText="1"/>
    </xf>
    <xf borderId="0" fillId="0" fontId="25" numFmtId="0" xfId="0" applyFont="1"/>
    <xf borderId="0" fillId="0" fontId="10" numFmtId="0" xfId="0" applyFont="1"/>
    <xf borderId="0" fillId="0" fontId="25" numFmtId="0" xfId="0" applyAlignment="1" applyFont="1">
      <alignment horizontal="right"/>
    </xf>
    <xf borderId="0" fillId="0" fontId="26" numFmtId="0" xfId="0" applyAlignment="1" applyFon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7.86"/>
    <col customWidth="1" min="2" max="2" width="14.86"/>
    <col customWidth="1" min="3" max="3" width="12.86"/>
    <col customWidth="1" min="4" max="5" width="11.14"/>
    <col customWidth="1" min="6" max="7" width="14.14"/>
    <col customWidth="1" min="8" max="8" width="14.57"/>
    <col customWidth="1" min="9" max="9" width="19.43"/>
  </cols>
  <sheetData>
    <row r="1">
      <c r="A1" s="1" t="s">
        <v>0</v>
      </c>
      <c r="B1" s="2"/>
      <c r="C1" s="2"/>
      <c r="D1" s="2"/>
      <c r="E1" s="2"/>
      <c r="F1" s="2"/>
      <c r="G1" s="3"/>
      <c r="H1" s="4">
        <v>3.0</v>
      </c>
    </row>
    <row r="2">
      <c r="A2" s="5"/>
      <c r="B2" s="6"/>
      <c r="C2" s="6"/>
      <c r="D2" s="6"/>
      <c r="E2" s="6"/>
      <c r="F2" s="6"/>
      <c r="G2" s="6"/>
      <c r="H2" s="7"/>
      <c r="I2" s="6"/>
      <c r="J2" s="6"/>
    </row>
    <row r="3">
      <c r="A3" s="8" t="s">
        <v>1</v>
      </c>
      <c r="B3" s="8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10" t="s">
        <v>8</v>
      </c>
      <c r="J3" s="11" t="s">
        <v>9</v>
      </c>
    </row>
    <row r="4">
      <c r="A4" s="12" t="s">
        <v>10</v>
      </c>
      <c r="B4" s="13" t="s">
        <v>11</v>
      </c>
      <c r="C4" s="14">
        <v>205.0</v>
      </c>
      <c r="D4" s="14">
        <v>6.0</v>
      </c>
      <c r="E4" s="14">
        <v>6.0</v>
      </c>
      <c r="F4" s="14">
        <v>3571.0</v>
      </c>
      <c r="G4" s="14">
        <v>13.0</v>
      </c>
      <c r="H4" s="15">
        <f t="shared" ref="H4:H52" si="1">G4+E4</f>
        <v>19</v>
      </c>
      <c r="I4" s="16">
        <f t="shared" ref="I4:I52" si="2">H4*0.66</f>
        <v>12.54</v>
      </c>
      <c r="J4" s="16">
        <f t="shared" ref="J4:J52" si="3">I4-H4</f>
        <v>-6.46</v>
      </c>
    </row>
    <row r="5">
      <c r="A5" s="17" t="s">
        <v>12</v>
      </c>
      <c r="B5" s="18" t="s">
        <v>11</v>
      </c>
      <c r="C5" s="19">
        <v>11.0</v>
      </c>
      <c r="D5" s="19">
        <v>1.0</v>
      </c>
      <c r="E5" s="19">
        <v>1.0</v>
      </c>
      <c r="F5" s="19">
        <v>112.0</v>
      </c>
      <c r="G5" s="19">
        <v>1.0</v>
      </c>
      <c r="H5" s="20">
        <f t="shared" si="1"/>
        <v>2</v>
      </c>
      <c r="I5" s="16">
        <f t="shared" si="2"/>
        <v>1.32</v>
      </c>
      <c r="J5" s="16">
        <f t="shared" si="3"/>
        <v>-0.68</v>
      </c>
    </row>
    <row r="6">
      <c r="A6" s="12" t="s">
        <v>13</v>
      </c>
      <c r="B6" s="13" t="s">
        <v>11</v>
      </c>
      <c r="C6" s="14">
        <v>260.0</v>
      </c>
      <c r="D6" s="14">
        <v>7.0</v>
      </c>
      <c r="E6" s="14">
        <v>7.0</v>
      </c>
      <c r="F6" s="14">
        <v>7050.0</v>
      </c>
      <c r="G6" s="14">
        <v>21.0</v>
      </c>
      <c r="H6" s="15">
        <f t="shared" si="1"/>
        <v>28</v>
      </c>
      <c r="I6" s="16">
        <f t="shared" si="2"/>
        <v>18.48</v>
      </c>
      <c r="J6" s="16">
        <f t="shared" si="3"/>
        <v>-9.52</v>
      </c>
    </row>
    <row r="7">
      <c r="A7" s="17" t="s">
        <v>14</v>
      </c>
      <c r="B7" s="18" t="s">
        <v>11</v>
      </c>
      <c r="C7" s="19">
        <v>19.0</v>
      </c>
      <c r="D7" s="19">
        <v>1.0</v>
      </c>
      <c r="E7" s="19">
        <v>1.0</v>
      </c>
      <c r="F7" s="19">
        <v>253.0</v>
      </c>
      <c r="G7" s="19">
        <v>2.0</v>
      </c>
      <c r="H7" s="20">
        <f t="shared" si="1"/>
        <v>3</v>
      </c>
      <c r="I7" s="16">
        <f t="shared" si="2"/>
        <v>1.98</v>
      </c>
      <c r="J7" s="16">
        <f t="shared" si="3"/>
        <v>-1.02</v>
      </c>
    </row>
    <row r="8">
      <c r="A8" s="12" t="s">
        <v>15</v>
      </c>
      <c r="B8" s="13" t="s">
        <v>11</v>
      </c>
      <c r="C8" s="14">
        <v>13.0</v>
      </c>
      <c r="D8" s="14">
        <v>1.0</v>
      </c>
      <c r="E8" s="14">
        <v>1.0</v>
      </c>
      <c r="F8" s="14">
        <v>181.0</v>
      </c>
      <c r="G8" s="14">
        <v>2.0</v>
      </c>
      <c r="H8" s="15">
        <f t="shared" si="1"/>
        <v>3</v>
      </c>
      <c r="I8" s="16">
        <f t="shared" si="2"/>
        <v>1.98</v>
      </c>
      <c r="J8" s="16">
        <f t="shared" si="3"/>
        <v>-1.02</v>
      </c>
    </row>
    <row r="9">
      <c r="A9" s="17" t="s">
        <v>16</v>
      </c>
      <c r="B9" s="18" t="s">
        <v>11</v>
      </c>
      <c r="C9" s="19">
        <v>44.0</v>
      </c>
      <c r="D9" s="19">
        <v>2.0</v>
      </c>
      <c r="E9" s="19">
        <v>2.0</v>
      </c>
      <c r="F9" s="19">
        <v>471.0</v>
      </c>
      <c r="G9" s="19">
        <v>3.0</v>
      </c>
      <c r="H9" s="20">
        <f t="shared" si="1"/>
        <v>5</v>
      </c>
      <c r="I9" s="16">
        <f t="shared" si="2"/>
        <v>3.3</v>
      </c>
      <c r="J9" s="16">
        <f t="shared" si="3"/>
        <v>-1.7</v>
      </c>
    </row>
    <row r="10">
      <c r="A10" s="12" t="s">
        <v>17</v>
      </c>
      <c r="B10" s="13" t="s">
        <v>11</v>
      </c>
      <c r="C10" s="14">
        <v>7.0</v>
      </c>
      <c r="D10" s="14">
        <v>1.0</v>
      </c>
      <c r="E10" s="14">
        <v>1.0</v>
      </c>
      <c r="F10" s="14">
        <v>122.0</v>
      </c>
      <c r="G10" s="14">
        <v>1.0</v>
      </c>
      <c r="H10" s="15">
        <f t="shared" si="1"/>
        <v>2</v>
      </c>
      <c r="I10" s="16">
        <f t="shared" si="2"/>
        <v>1.32</v>
      </c>
      <c r="J10" s="16">
        <f t="shared" si="3"/>
        <v>-0.68</v>
      </c>
    </row>
    <row r="11">
      <c r="A11" s="17" t="s">
        <v>18</v>
      </c>
      <c r="B11" s="18" t="s">
        <v>11</v>
      </c>
      <c r="C11" s="19">
        <v>11.0</v>
      </c>
      <c r="D11" s="19">
        <v>1.0</v>
      </c>
      <c r="E11" s="19">
        <v>1.0</v>
      </c>
      <c r="F11" s="19">
        <v>48.0</v>
      </c>
      <c r="G11" s="19">
        <v>1.0</v>
      </c>
      <c r="H11" s="20">
        <f t="shared" si="1"/>
        <v>2</v>
      </c>
      <c r="I11" s="16">
        <f t="shared" si="2"/>
        <v>1.32</v>
      </c>
      <c r="J11" s="16">
        <f t="shared" si="3"/>
        <v>-0.68</v>
      </c>
    </row>
    <row r="12">
      <c r="A12" s="12" t="s">
        <v>19</v>
      </c>
      <c r="B12" s="13" t="s">
        <v>11</v>
      </c>
      <c r="C12" s="14">
        <v>41.0</v>
      </c>
      <c r="D12" s="14">
        <v>2.0</v>
      </c>
      <c r="E12" s="14">
        <v>2.0</v>
      </c>
      <c r="F12" s="14">
        <v>997.0</v>
      </c>
      <c r="G12" s="14">
        <v>5.0</v>
      </c>
      <c r="H12" s="15">
        <f t="shared" si="1"/>
        <v>7</v>
      </c>
      <c r="I12" s="16">
        <f t="shared" si="2"/>
        <v>4.62</v>
      </c>
      <c r="J12" s="16">
        <f t="shared" si="3"/>
        <v>-2.38</v>
      </c>
    </row>
    <row r="13">
      <c r="A13" s="17" t="s">
        <v>20</v>
      </c>
      <c r="B13" s="18" t="s">
        <v>11</v>
      </c>
      <c r="C13" s="19">
        <v>13.0</v>
      </c>
      <c r="D13" s="19">
        <v>1.0</v>
      </c>
      <c r="E13" s="19">
        <v>1.0</v>
      </c>
      <c r="F13" s="19">
        <v>157.0</v>
      </c>
      <c r="G13" s="19">
        <v>2.0</v>
      </c>
      <c r="H13" s="20">
        <f t="shared" si="1"/>
        <v>3</v>
      </c>
      <c r="I13" s="16">
        <f t="shared" si="2"/>
        <v>1.98</v>
      </c>
      <c r="J13" s="16">
        <f t="shared" si="3"/>
        <v>-1.02</v>
      </c>
    </row>
    <row r="14">
      <c r="A14" s="12" t="s">
        <v>21</v>
      </c>
      <c r="B14" s="13" t="s">
        <v>11</v>
      </c>
      <c r="C14" s="14">
        <v>28.0</v>
      </c>
      <c r="D14" s="14">
        <v>2.0</v>
      </c>
      <c r="E14" s="14">
        <v>2.0</v>
      </c>
      <c r="F14" s="14">
        <v>333.0</v>
      </c>
      <c r="G14" s="14">
        <v>2.0</v>
      </c>
      <c r="H14" s="15">
        <f t="shared" si="1"/>
        <v>4</v>
      </c>
      <c r="I14" s="16">
        <f t="shared" si="2"/>
        <v>2.64</v>
      </c>
      <c r="J14" s="16">
        <f t="shared" si="3"/>
        <v>-1.36</v>
      </c>
    </row>
    <row r="15">
      <c r="A15" s="17" t="s">
        <v>22</v>
      </c>
      <c r="B15" s="18" t="s">
        <v>11</v>
      </c>
      <c r="C15" s="19">
        <v>40.0</v>
      </c>
      <c r="D15" s="19">
        <v>2.0</v>
      </c>
      <c r="E15" s="19">
        <v>2.0</v>
      </c>
      <c r="F15" s="19">
        <v>708.0</v>
      </c>
      <c r="G15" s="19">
        <v>4.0</v>
      </c>
      <c r="H15" s="20">
        <f t="shared" si="1"/>
        <v>6</v>
      </c>
      <c r="I15" s="16">
        <f t="shared" si="2"/>
        <v>3.96</v>
      </c>
      <c r="J15" s="16">
        <f t="shared" si="3"/>
        <v>-2.04</v>
      </c>
    </row>
    <row r="16">
      <c r="A16" s="12" t="s">
        <v>23</v>
      </c>
      <c r="B16" s="13" t="s">
        <v>11</v>
      </c>
      <c r="C16" s="14">
        <v>33.0</v>
      </c>
      <c r="D16" s="14">
        <v>2.0</v>
      </c>
      <c r="E16" s="14">
        <v>2.0</v>
      </c>
      <c r="F16" s="14">
        <v>699.0</v>
      </c>
      <c r="G16" s="14">
        <v>4.0</v>
      </c>
      <c r="H16" s="15">
        <f t="shared" si="1"/>
        <v>6</v>
      </c>
      <c r="I16" s="16">
        <f t="shared" si="2"/>
        <v>3.96</v>
      </c>
      <c r="J16" s="16">
        <f t="shared" si="3"/>
        <v>-2.04</v>
      </c>
    </row>
    <row r="17">
      <c r="A17" s="17" t="s">
        <v>24</v>
      </c>
      <c r="B17" s="18" t="s">
        <v>11</v>
      </c>
      <c r="C17" s="19">
        <v>82.0</v>
      </c>
      <c r="D17" s="19">
        <v>3.0</v>
      </c>
      <c r="E17" s="19">
        <v>3.0</v>
      </c>
      <c r="F17" s="19">
        <v>1935.0</v>
      </c>
      <c r="G17" s="19">
        <v>9.0</v>
      </c>
      <c r="H17" s="20">
        <f t="shared" si="1"/>
        <v>12</v>
      </c>
      <c r="I17" s="16">
        <f t="shared" si="2"/>
        <v>7.92</v>
      </c>
      <c r="J17" s="16">
        <f t="shared" si="3"/>
        <v>-4.08</v>
      </c>
    </row>
    <row r="18">
      <c r="A18" s="12" t="s">
        <v>25</v>
      </c>
      <c r="B18" s="13" t="s">
        <v>11</v>
      </c>
      <c r="C18" s="14">
        <v>15.0</v>
      </c>
      <c r="D18" s="14">
        <v>1.0</v>
      </c>
      <c r="E18" s="14">
        <v>1.0</v>
      </c>
      <c r="F18" s="14">
        <v>300.0</v>
      </c>
      <c r="G18" s="14">
        <v>2.0</v>
      </c>
      <c r="H18" s="15">
        <f t="shared" si="1"/>
        <v>3</v>
      </c>
      <c r="I18" s="16">
        <f t="shared" si="2"/>
        <v>1.98</v>
      </c>
      <c r="J18" s="16">
        <f t="shared" si="3"/>
        <v>-1.02</v>
      </c>
    </row>
    <row r="19">
      <c r="A19" s="17" t="s">
        <v>26</v>
      </c>
      <c r="B19" s="18" t="s">
        <v>11</v>
      </c>
      <c r="C19" s="19">
        <v>63.0</v>
      </c>
      <c r="D19" s="19">
        <v>3.0</v>
      </c>
      <c r="E19" s="19">
        <v>3.0</v>
      </c>
      <c r="F19" s="19">
        <v>1485.0</v>
      </c>
      <c r="G19" s="19">
        <v>7.0</v>
      </c>
      <c r="H19" s="20">
        <f t="shared" si="1"/>
        <v>10</v>
      </c>
      <c r="I19" s="16">
        <f t="shared" si="2"/>
        <v>6.6</v>
      </c>
      <c r="J19" s="16">
        <f t="shared" si="3"/>
        <v>-3.4</v>
      </c>
    </row>
    <row r="20" ht="15.75" customHeight="1">
      <c r="A20" s="12" t="s">
        <v>27</v>
      </c>
      <c r="B20" s="13" t="s">
        <v>11</v>
      </c>
      <c r="C20" s="14">
        <v>30.0</v>
      </c>
      <c r="D20" s="14">
        <v>2.0</v>
      </c>
      <c r="E20" s="14">
        <v>2.0</v>
      </c>
      <c r="F20" s="14">
        <v>514.0</v>
      </c>
      <c r="G20" s="14">
        <v>3.0</v>
      </c>
      <c r="H20" s="15">
        <f t="shared" si="1"/>
        <v>5</v>
      </c>
      <c r="I20" s="16">
        <f t="shared" si="2"/>
        <v>3.3</v>
      </c>
      <c r="J20" s="16">
        <f t="shared" si="3"/>
        <v>-1.7</v>
      </c>
    </row>
    <row r="21" ht="15.75" customHeight="1">
      <c r="A21" s="17" t="s">
        <v>28</v>
      </c>
      <c r="B21" s="18" t="s">
        <v>11</v>
      </c>
      <c r="C21" s="19">
        <v>24.0</v>
      </c>
      <c r="D21" s="19">
        <v>1.0</v>
      </c>
      <c r="E21" s="19">
        <v>2.0</v>
      </c>
      <c r="F21" s="19">
        <v>425.0</v>
      </c>
      <c r="G21" s="19">
        <v>3.0</v>
      </c>
      <c r="H21" s="20">
        <f t="shared" si="1"/>
        <v>5</v>
      </c>
      <c r="I21" s="16">
        <f t="shared" si="2"/>
        <v>3.3</v>
      </c>
      <c r="J21" s="16">
        <f t="shared" si="3"/>
        <v>-1.7</v>
      </c>
    </row>
    <row r="22" ht="15.75" customHeight="1">
      <c r="A22" s="12" t="s">
        <v>29</v>
      </c>
      <c r="B22" s="13" t="s">
        <v>11</v>
      </c>
      <c r="C22" s="14">
        <v>26.0</v>
      </c>
      <c r="D22" s="14">
        <v>2.0</v>
      </c>
      <c r="E22" s="14">
        <v>2.0</v>
      </c>
      <c r="F22" s="14">
        <v>601.0</v>
      </c>
      <c r="G22" s="14">
        <v>3.0</v>
      </c>
      <c r="H22" s="15">
        <f t="shared" si="1"/>
        <v>5</v>
      </c>
      <c r="I22" s="16">
        <f t="shared" si="2"/>
        <v>3.3</v>
      </c>
      <c r="J22" s="16">
        <f t="shared" si="3"/>
        <v>-1.7</v>
      </c>
    </row>
    <row r="23" ht="15.75" customHeight="1">
      <c r="A23" s="21" t="s">
        <v>30</v>
      </c>
      <c r="B23" s="18" t="s">
        <v>11</v>
      </c>
      <c r="C23" s="19">
        <v>9.0</v>
      </c>
      <c r="D23" s="19">
        <v>1.0</v>
      </c>
      <c r="E23" s="19">
        <v>1.0</v>
      </c>
      <c r="F23" s="19">
        <v>92.0</v>
      </c>
      <c r="G23" s="19">
        <v>1.0</v>
      </c>
      <c r="H23" s="20">
        <f t="shared" si="1"/>
        <v>2</v>
      </c>
      <c r="I23" s="16">
        <f t="shared" si="2"/>
        <v>1.32</v>
      </c>
      <c r="J23" s="16">
        <f t="shared" si="3"/>
        <v>-0.68</v>
      </c>
    </row>
    <row r="24" ht="15.75" customHeight="1">
      <c r="A24" s="12" t="s">
        <v>31</v>
      </c>
      <c r="B24" s="13" t="s">
        <v>11</v>
      </c>
      <c r="C24" s="14"/>
      <c r="D24" s="14">
        <v>0.0</v>
      </c>
      <c r="E24" s="14">
        <v>0.0</v>
      </c>
      <c r="F24" s="14">
        <v>38.0</v>
      </c>
      <c r="G24" s="14">
        <v>1.0</v>
      </c>
      <c r="H24" s="15">
        <f t="shared" si="1"/>
        <v>1</v>
      </c>
      <c r="I24" s="16">
        <f t="shared" si="2"/>
        <v>0.66</v>
      </c>
      <c r="J24" s="16">
        <f t="shared" si="3"/>
        <v>-0.34</v>
      </c>
    </row>
    <row r="25" ht="15.75" customHeight="1">
      <c r="A25" s="21" t="s">
        <v>32</v>
      </c>
      <c r="B25" s="18" t="s">
        <v>33</v>
      </c>
      <c r="C25" s="22">
        <v>78.0</v>
      </c>
      <c r="D25" s="22">
        <v>3.0</v>
      </c>
      <c r="E25" s="22">
        <v>3.0</v>
      </c>
      <c r="F25" s="19">
        <v>1777.0</v>
      </c>
      <c r="G25" s="19">
        <v>8.0</v>
      </c>
      <c r="H25" s="20">
        <f t="shared" si="1"/>
        <v>11</v>
      </c>
      <c r="I25" s="16">
        <f t="shared" si="2"/>
        <v>7.26</v>
      </c>
      <c r="J25" s="16">
        <f t="shared" si="3"/>
        <v>-3.74</v>
      </c>
    </row>
    <row r="26" ht="15.75" customHeight="1">
      <c r="A26" s="23" t="s">
        <v>34</v>
      </c>
      <c r="B26" s="24" t="s">
        <v>33</v>
      </c>
      <c r="C26" s="25">
        <v>24.0</v>
      </c>
      <c r="D26" s="25">
        <v>1.0</v>
      </c>
      <c r="E26" s="25">
        <v>2.0</v>
      </c>
      <c r="F26" s="14">
        <v>446.0</v>
      </c>
      <c r="G26" s="14">
        <v>3.0</v>
      </c>
      <c r="H26" s="15">
        <f t="shared" si="1"/>
        <v>5</v>
      </c>
      <c r="I26" s="16">
        <f t="shared" si="2"/>
        <v>3.3</v>
      </c>
      <c r="J26" s="16">
        <f t="shared" si="3"/>
        <v>-1.7</v>
      </c>
    </row>
    <row r="27" ht="15.75" customHeight="1">
      <c r="A27" s="21" t="s">
        <v>35</v>
      </c>
      <c r="B27" s="26" t="s">
        <v>33</v>
      </c>
      <c r="C27" s="22">
        <v>28.0</v>
      </c>
      <c r="D27" s="22">
        <v>2.0</v>
      </c>
      <c r="E27" s="22">
        <v>2.0</v>
      </c>
      <c r="F27" s="19">
        <v>390.0</v>
      </c>
      <c r="G27" s="19">
        <v>2.0</v>
      </c>
      <c r="H27" s="20">
        <f t="shared" si="1"/>
        <v>4</v>
      </c>
      <c r="I27" s="16">
        <f t="shared" si="2"/>
        <v>2.64</v>
      </c>
      <c r="J27" s="16">
        <f t="shared" si="3"/>
        <v>-1.36</v>
      </c>
    </row>
    <row r="28" ht="15.75" customHeight="1">
      <c r="A28" s="23" t="s">
        <v>36</v>
      </c>
      <c r="B28" s="24" t="s">
        <v>33</v>
      </c>
      <c r="C28" s="25">
        <v>5.0</v>
      </c>
      <c r="D28" s="25">
        <v>1.0</v>
      </c>
      <c r="E28" s="25">
        <v>1.0</v>
      </c>
      <c r="F28" s="14">
        <v>92.0</v>
      </c>
      <c r="G28" s="14">
        <v>1.0</v>
      </c>
      <c r="H28" s="15">
        <f t="shared" si="1"/>
        <v>2</v>
      </c>
      <c r="I28" s="16">
        <f t="shared" si="2"/>
        <v>1.32</v>
      </c>
      <c r="J28" s="16">
        <f t="shared" si="3"/>
        <v>-0.68</v>
      </c>
    </row>
    <row r="29" ht="15.75" customHeight="1">
      <c r="A29" s="21" t="s">
        <v>37</v>
      </c>
      <c r="B29" s="26" t="s">
        <v>33</v>
      </c>
      <c r="C29" s="22">
        <v>9.0</v>
      </c>
      <c r="D29" s="22">
        <v>1.0</v>
      </c>
      <c r="E29" s="22">
        <v>1.0</v>
      </c>
      <c r="F29" s="19">
        <v>50.0</v>
      </c>
      <c r="G29" s="19">
        <v>1.0</v>
      </c>
      <c r="H29" s="20">
        <f t="shared" si="1"/>
        <v>2</v>
      </c>
      <c r="I29" s="16">
        <f t="shared" si="2"/>
        <v>1.32</v>
      </c>
      <c r="J29" s="16">
        <f t="shared" si="3"/>
        <v>-0.68</v>
      </c>
    </row>
    <row r="30" ht="15.75" customHeight="1">
      <c r="A30" s="23" t="s">
        <v>38</v>
      </c>
      <c r="B30" s="24" t="s">
        <v>33</v>
      </c>
      <c r="C30" s="25">
        <v>5.0</v>
      </c>
      <c r="D30" s="25">
        <v>1.0</v>
      </c>
      <c r="E30" s="25">
        <v>1.0</v>
      </c>
      <c r="F30" s="14">
        <v>35.0</v>
      </c>
      <c r="G30" s="14">
        <v>1.0</v>
      </c>
      <c r="H30" s="15">
        <f t="shared" si="1"/>
        <v>2</v>
      </c>
      <c r="I30" s="16">
        <f t="shared" si="2"/>
        <v>1.32</v>
      </c>
      <c r="J30" s="16">
        <f t="shared" si="3"/>
        <v>-0.68</v>
      </c>
    </row>
    <row r="31" ht="15.75" customHeight="1">
      <c r="A31" s="21" t="s">
        <v>39</v>
      </c>
      <c r="B31" s="26" t="s">
        <v>33</v>
      </c>
      <c r="C31" s="22">
        <v>17.0</v>
      </c>
      <c r="D31" s="22">
        <v>1.0</v>
      </c>
      <c r="E31" s="22">
        <v>1.0</v>
      </c>
      <c r="F31" s="19">
        <v>72.0</v>
      </c>
      <c r="G31" s="19">
        <v>1.0</v>
      </c>
      <c r="H31" s="20">
        <f t="shared" si="1"/>
        <v>2</v>
      </c>
      <c r="I31" s="16">
        <f t="shared" si="2"/>
        <v>1.32</v>
      </c>
      <c r="J31" s="16">
        <f t="shared" si="3"/>
        <v>-0.68</v>
      </c>
    </row>
    <row r="32" ht="15.75" customHeight="1">
      <c r="A32" s="23" t="s">
        <v>40</v>
      </c>
      <c r="B32" s="24" t="s">
        <v>33</v>
      </c>
      <c r="C32" s="25">
        <v>8.0</v>
      </c>
      <c r="D32" s="25">
        <v>1.0</v>
      </c>
      <c r="E32" s="25">
        <v>1.0</v>
      </c>
      <c r="F32" s="14">
        <v>56.0</v>
      </c>
      <c r="G32" s="14">
        <v>1.0</v>
      </c>
      <c r="H32" s="15">
        <f t="shared" si="1"/>
        <v>2</v>
      </c>
      <c r="I32" s="16">
        <f t="shared" si="2"/>
        <v>1.32</v>
      </c>
      <c r="J32" s="16">
        <f t="shared" si="3"/>
        <v>-0.68</v>
      </c>
    </row>
    <row r="33" ht="15.75" customHeight="1">
      <c r="A33" s="21" t="s">
        <v>41</v>
      </c>
      <c r="B33" s="26" t="s">
        <v>33</v>
      </c>
      <c r="C33" s="22">
        <v>2.0</v>
      </c>
      <c r="D33" s="22">
        <v>1.0</v>
      </c>
      <c r="E33" s="22">
        <v>1.0</v>
      </c>
      <c r="F33" s="19">
        <v>17.0</v>
      </c>
      <c r="G33" s="19">
        <v>1.0</v>
      </c>
      <c r="H33" s="20">
        <f t="shared" si="1"/>
        <v>2</v>
      </c>
      <c r="I33" s="16">
        <f t="shared" si="2"/>
        <v>1.32</v>
      </c>
      <c r="J33" s="16">
        <f t="shared" si="3"/>
        <v>-0.68</v>
      </c>
    </row>
    <row r="34" ht="15.75" customHeight="1">
      <c r="A34" s="23" t="s">
        <v>42</v>
      </c>
      <c r="B34" s="24" t="s">
        <v>33</v>
      </c>
      <c r="C34" s="25">
        <v>5.0</v>
      </c>
      <c r="D34" s="25">
        <v>1.0</v>
      </c>
      <c r="E34" s="25">
        <v>1.0</v>
      </c>
      <c r="F34" s="14">
        <v>19.0</v>
      </c>
      <c r="G34" s="14">
        <v>1.0</v>
      </c>
      <c r="H34" s="15">
        <f t="shared" si="1"/>
        <v>2</v>
      </c>
      <c r="I34" s="16">
        <f t="shared" si="2"/>
        <v>1.32</v>
      </c>
      <c r="J34" s="16">
        <f t="shared" si="3"/>
        <v>-0.68</v>
      </c>
    </row>
    <row r="35" ht="15.75" customHeight="1">
      <c r="A35" s="21" t="s">
        <v>43</v>
      </c>
      <c r="B35" s="26" t="s">
        <v>33</v>
      </c>
      <c r="C35" s="22">
        <v>18.0</v>
      </c>
      <c r="D35" s="22">
        <v>1.0</v>
      </c>
      <c r="E35" s="22">
        <v>1.0</v>
      </c>
      <c r="F35" s="19">
        <v>123.0</v>
      </c>
      <c r="G35" s="19">
        <v>1.0</v>
      </c>
      <c r="H35" s="20">
        <f t="shared" si="1"/>
        <v>2</v>
      </c>
      <c r="I35" s="16">
        <f t="shared" si="2"/>
        <v>1.32</v>
      </c>
      <c r="J35" s="16">
        <f t="shared" si="3"/>
        <v>-0.68</v>
      </c>
    </row>
    <row r="36" ht="15.75" customHeight="1">
      <c r="A36" s="23" t="s">
        <v>44</v>
      </c>
      <c r="B36" s="24" t="s">
        <v>33</v>
      </c>
      <c r="C36" s="25">
        <v>16.0</v>
      </c>
      <c r="D36" s="25">
        <v>1.0</v>
      </c>
      <c r="E36" s="25">
        <v>1.0</v>
      </c>
      <c r="F36" s="14">
        <v>278.0</v>
      </c>
      <c r="G36" s="14">
        <v>2.0</v>
      </c>
      <c r="H36" s="15">
        <f t="shared" si="1"/>
        <v>3</v>
      </c>
      <c r="I36" s="16">
        <f t="shared" si="2"/>
        <v>1.98</v>
      </c>
      <c r="J36" s="16">
        <f t="shared" si="3"/>
        <v>-1.02</v>
      </c>
    </row>
    <row r="37" ht="15.75" customHeight="1">
      <c r="A37" s="21" t="s">
        <v>45</v>
      </c>
      <c r="B37" s="26" t="s">
        <v>33</v>
      </c>
      <c r="C37" s="22">
        <v>32.0</v>
      </c>
      <c r="D37" s="22">
        <v>2.0</v>
      </c>
      <c r="E37" s="22">
        <v>2.0</v>
      </c>
      <c r="F37" s="19">
        <v>531.0</v>
      </c>
      <c r="G37" s="19">
        <v>3.0</v>
      </c>
      <c r="H37" s="20">
        <f t="shared" si="1"/>
        <v>5</v>
      </c>
      <c r="I37" s="16">
        <f t="shared" si="2"/>
        <v>3.3</v>
      </c>
      <c r="J37" s="16">
        <f t="shared" si="3"/>
        <v>-1.7</v>
      </c>
    </row>
    <row r="38" ht="15.75" customHeight="1">
      <c r="A38" s="23" t="s">
        <v>46</v>
      </c>
      <c r="B38" s="24" t="s">
        <v>33</v>
      </c>
      <c r="C38" s="25">
        <v>1.0</v>
      </c>
      <c r="D38" s="25">
        <v>1.0</v>
      </c>
      <c r="E38" s="25">
        <v>1.0</v>
      </c>
      <c r="F38" s="14">
        <v>17.0</v>
      </c>
      <c r="G38" s="14">
        <v>1.0</v>
      </c>
      <c r="H38" s="15">
        <f t="shared" si="1"/>
        <v>2</v>
      </c>
      <c r="I38" s="16">
        <f t="shared" si="2"/>
        <v>1.32</v>
      </c>
      <c r="J38" s="16">
        <f t="shared" si="3"/>
        <v>-0.68</v>
      </c>
    </row>
    <row r="39" ht="15.75" customHeight="1">
      <c r="A39" s="21" t="s">
        <v>47</v>
      </c>
      <c r="B39" s="26" t="s">
        <v>33</v>
      </c>
      <c r="C39" s="22">
        <v>2.0</v>
      </c>
      <c r="D39" s="21">
        <v>1.0</v>
      </c>
      <c r="E39" s="21">
        <v>0.0</v>
      </c>
      <c r="F39" s="19">
        <v>8.0</v>
      </c>
      <c r="G39" s="19">
        <v>1.0</v>
      </c>
      <c r="H39" s="20">
        <f t="shared" si="1"/>
        <v>1</v>
      </c>
      <c r="I39" s="16">
        <f t="shared" si="2"/>
        <v>0.66</v>
      </c>
      <c r="J39" s="16">
        <f t="shared" si="3"/>
        <v>-0.34</v>
      </c>
    </row>
    <row r="40" ht="15.75" customHeight="1">
      <c r="A40" s="23" t="s">
        <v>48</v>
      </c>
      <c r="B40" s="24" t="s">
        <v>33</v>
      </c>
      <c r="D40" s="27">
        <v>0.0</v>
      </c>
      <c r="E40" s="23">
        <v>0.0</v>
      </c>
      <c r="F40" s="14">
        <v>7.0</v>
      </c>
      <c r="G40" s="14">
        <v>1.0</v>
      </c>
      <c r="H40" s="15">
        <f t="shared" si="1"/>
        <v>1</v>
      </c>
      <c r="I40" s="16">
        <f t="shared" si="2"/>
        <v>0.66</v>
      </c>
      <c r="J40" s="16">
        <f t="shared" si="3"/>
        <v>-0.34</v>
      </c>
    </row>
    <row r="41" ht="15.75" customHeight="1">
      <c r="A41" s="21" t="s">
        <v>49</v>
      </c>
      <c r="B41" s="26" t="s">
        <v>33</v>
      </c>
      <c r="C41" s="22"/>
      <c r="D41" s="21">
        <v>0.0</v>
      </c>
      <c r="E41" s="21">
        <v>0.0</v>
      </c>
      <c r="F41" s="19">
        <v>19.0</v>
      </c>
      <c r="G41" s="19">
        <v>1.0</v>
      </c>
      <c r="H41" s="20">
        <f t="shared" si="1"/>
        <v>1</v>
      </c>
      <c r="I41" s="16">
        <f t="shared" si="2"/>
        <v>0.66</v>
      </c>
      <c r="J41" s="16">
        <f t="shared" si="3"/>
        <v>-0.34</v>
      </c>
    </row>
    <row r="42" ht="15.75" customHeight="1">
      <c r="A42" s="28" t="s">
        <v>50</v>
      </c>
      <c r="B42" s="29" t="s">
        <v>51</v>
      </c>
      <c r="C42" s="25"/>
      <c r="D42" s="25">
        <v>0.0</v>
      </c>
      <c r="E42" s="25">
        <v>0.0</v>
      </c>
      <c r="F42" s="14">
        <v>7.0</v>
      </c>
      <c r="G42" s="14">
        <v>1.0</v>
      </c>
      <c r="H42" s="15">
        <f t="shared" si="1"/>
        <v>1</v>
      </c>
      <c r="I42" s="16">
        <f t="shared" si="2"/>
        <v>0.66</v>
      </c>
      <c r="J42" s="16">
        <f t="shared" si="3"/>
        <v>-0.34</v>
      </c>
    </row>
    <row r="43" ht="15.75" customHeight="1">
      <c r="A43" s="30" t="s">
        <v>52</v>
      </c>
      <c r="B43" s="31" t="s">
        <v>51</v>
      </c>
      <c r="C43" s="22">
        <v>57.0</v>
      </c>
      <c r="D43" s="22">
        <v>3.0</v>
      </c>
      <c r="E43" s="22">
        <v>3.0</v>
      </c>
      <c r="F43" s="19">
        <v>1130.0</v>
      </c>
      <c r="G43" s="19">
        <v>5.0</v>
      </c>
      <c r="H43" s="20">
        <f t="shared" si="1"/>
        <v>8</v>
      </c>
      <c r="I43" s="16">
        <f t="shared" si="2"/>
        <v>5.28</v>
      </c>
      <c r="J43" s="16">
        <f t="shared" si="3"/>
        <v>-2.72</v>
      </c>
    </row>
    <row r="44" ht="15.75" customHeight="1">
      <c r="A44" s="28" t="s">
        <v>53</v>
      </c>
      <c r="B44" s="29" t="s">
        <v>51</v>
      </c>
      <c r="C44" s="25">
        <v>32.0</v>
      </c>
      <c r="D44" s="25">
        <v>2.0</v>
      </c>
      <c r="E44" s="25">
        <v>2.0</v>
      </c>
      <c r="F44" s="14">
        <v>217.0</v>
      </c>
      <c r="G44" s="14">
        <v>2.0</v>
      </c>
      <c r="H44" s="15">
        <f t="shared" si="1"/>
        <v>4</v>
      </c>
      <c r="I44" s="16">
        <f t="shared" si="2"/>
        <v>2.64</v>
      </c>
      <c r="J44" s="16">
        <f t="shared" si="3"/>
        <v>-1.36</v>
      </c>
    </row>
    <row r="45" ht="15.75" customHeight="1">
      <c r="A45" s="30" t="s">
        <v>54</v>
      </c>
      <c r="B45" s="31" t="s">
        <v>51</v>
      </c>
      <c r="C45" s="22">
        <v>5.0</v>
      </c>
      <c r="D45" s="22">
        <v>1.0</v>
      </c>
      <c r="E45" s="22">
        <v>1.0</v>
      </c>
      <c r="F45" s="19">
        <v>61.0</v>
      </c>
      <c r="G45" s="19">
        <v>1.0</v>
      </c>
      <c r="H45" s="20">
        <f t="shared" si="1"/>
        <v>2</v>
      </c>
      <c r="I45" s="16">
        <f t="shared" si="2"/>
        <v>1.32</v>
      </c>
      <c r="J45" s="16">
        <f t="shared" si="3"/>
        <v>-0.68</v>
      </c>
    </row>
    <row r="46" ht="15.0" customHeight="1">
      <c r="A46" s="28" t="s">
        <v>55</v>
      </c>
      <c r="B46" s="29" t="s">
        <v>51</v>
      </c>
      <c r="C46" s="25">
        <v>42.0</v>
      </c>
      <c r="D46" s="25">
        <v>2.0</v>
      </c>
      <c r="E46" s="25">
        <v>2.0</v>
      </c>
      <c r="F46" s="14">
        <v>401.0</v>
      </c>
      <c r="G46" s="14">
        <v>3.0</v>
      </c>
      <c r="H46" s="15">
        <f t="shared" si="1"/>
        <v>5</v>
      </c>
      <c r="I46" s="16">
        <f t="shared" si="2"/>
        <v>3.3</v>
      </c>
      <c r="J46" s="16">
        <f t="shared" si="3"/>
        <v>-1.7</v>
      </c>
    </row>
    <row r="47" ht="15.75" customHeight="1">
      <c r="A47" s="30" t="s">
        <v>56</v>
      </c>
      <c r="B47" s="31" t="s">
        <v>51</v>
      </c>
      <c r="C47" s="22">
        <v>12.0</v>
      </c>
      <c r="D47" s="22">
        <v>1.0</v>
      </c>
      <c r="E47" s="22">
        <v>1.0</v>
      </c>
      <c r="F47" s="19">
        <v>47.0</v>
      </c>
      <c r="G47" s="19">
        <v>1.0</v>
      </c>
      <c r="H47" s="20">
        <f t="shared" si="1"/>
        <v>2</v>
      </c>
      <c r="I47" s="16">
        <f t="shared" si="2"/>
        <v>1.32</v>
      </c>
      <c r="J47" s="16">
        <f t="shared" si="3"/>
        <v>-0.68</v>
      </c>
    </row>
    <row r="48" ht="15.75" customHeight="1">
      <c r="A48" s="28" t="s">
        <v>57</v>
      </c>
      <c r="B48" s="29" t="s">
        <v>51</v>
      </c>
      <c r="C48" s="25">
        <v>62.0</v>
      </c>
      <c r="D48" s="25">
        <v>3.0</v>
      </c>
      <c r="E48" s="25">
        <v>3.0</v>
      </c>
      <c r="F48" s="14">
        <v>501.0</v>
      </c>
      <c r="G48" s="14">
        <v>3.0</v>
      </c>
      <c r="H48" s="15">
        <f t="shared" si="1"/>
        <v>6</v>
      </c>
      <c r="I48" s="16">
        <f t="shared" si="2"/>
        <v>3.96</v>
      </c>
      <c r="J48" s="16">
        <f t="shared" si="3"/>
        <v>-2.04</v>
      </c>
    </row>
    <row r="49" ht="15.75" customHeight="1">
      <c r="A49" s="30" t="s">
        <v>58</v>
      </c>
      <c r="B49" s="31" t="s">
        <v>51</v>
      </c>
      <c r="C49" s="22">
        <v>2.0</v>
      </c>
      <c r="D49" s="22">
        <v>1.0</v>
      </c>
      <c r="E49" s="22">
        <v>1.0</v>
      </c>
      <c r="F49" s="19">
        <v>19.0</v>
      </c>
      <c r="G49" s="19">
        <v>1.0</v>
      </c>
      <c r="H49" s="20">
        <f t="shared" si="1"/>
        <v>2</v>
      </c>
      <c r="I49" s="16">
        <f t="shared" si="2"/>
        <v>1.32</v>
      </c>
      <c r="J49" s="16">
        <f t="shared" si="3"/>
        <v>-0.68</v>
      </c>
    </row>
    <row r="50" ht="15.75" customHeight="1">
      <c r="A50" s="28" t="s">
        <v>59</v>
      </c>
      <c r="B50" s="29" t="s">
        <v>51</v>
      </c>
      <c r="C50" s="25">
        <v>2.0</v>
      </c>
      <c r="D50" s="25">
        <v>1.0</v>
      </c>
      <c r="E50" s="25">
        <v>1.0</v>
      </c>
      <c r="F50" s="14">
        <v>40.0</v>
      </c>
      <c r="G50" s="14">
        <v>1.0</v>
      </c>
      <c r="H50" s="15">
        <f t="shared" si="1"/>
        <v>2</v>
      </c>
      <c r="I50" s="16">
        <f t="shared" si="2"/>
        <v>1.32</v>
      </c>
      <c r="J50" s="16">
        <f t="shared" si="3"/>
        <v>-0.68</v>
      </c>
    </row>
    <row r="51" ht="15.75" customHeight="1">
      <c r="A51" s="30" t="s">
        <v>60</v>
      </c>
      <c r="B51" s="31" t="s">
        <v>51</v>
      </c>
      <c r="C51" s="22">
        <v>21.0</v>
      </c>
      <c r="D51" s="22">
        <v>1.0</v>
      </c>
      <c r="E51" s="22">
        <v>1.0</v>
      </c>
      <c r="F51" s="19">
        <v>365.0</v>
      </c>
      <c r="G51" s="19">
        <v>2.0</v>
      </c>
      <c r="H51" s="20">
        <f t="shared" si="1"/>
        <v>3</v>
      </c>
      <c r="I51" s="16">
        <f t="shared" si="2"/>
        <v>1.98</v>
      </c>
      <c r="J51" s="16">
        <f t="shared" si="3"/>
        <v>-1.02</v>
      </c>
    </row>
    <row r="52" ht="15.75" customHeight="1">
      <c r="A52" s="28" t="s">
        <v>61</v>
      </c>
      <c r="B52" s="29" t="s">
        <v>51</v>
      </c>
      <c r="C52" s="25">
        <v>1.0</v>
      </c>
      <c r="D52" s="25">
        <v>1.0</v>
      </c>
      <c r="E52" s="25">
        <v>1.0</v>
      </c>
      <c r="F52" s="14">
        <v>41.0</v>
      </c>
      <c r="G52" s="14">
        <v>1.0</v>
      </c>
      <c r="H52" s="15">
        <f t="shared" si="1"/>
        <v>2</v>
      </c>
      <c r="I52" s="16">
        <f t="shared" si="2"/>
        <v>1.32</v>
      </c>
      <c r="J52" s="16">
        <f t="shared" si="3"/>
        <v>-0.68</v>
      </c>
    </row>
    <row r="53" ht="15.75" customHeight="1">
      <c r="A53" s="17" t="s">
        <v>62</v>
      </c>
      <c r="B53" s="31" t="s">
        <v>63</v>
      </c>
      <c r="C53" s="32"/>
      <c r="D53" s="32"/>
      <c r="E53" s="32">
        <v>10.0</v>
      </c>
      <c r="F53" s="32"/>
      <c r="G53" s="32"/>
      <c r="H53" s="33">
        <v>10.0</v>
      </c>
      <c r="I53" s="34">
        <v>10.0</v>
      </c>
      <c r="J53" s="35"/>
    </row>
    <row r="54" ht="15.75" customHeight="1">
      <c r="A54" s="36"/>
      <c r="B54" s="37"/>
      <c r="C54" s="38"/>
      <c r="D54" s="38"/>
      <c r="E54" s="38"/>
      <c r="F54" s="38"/>
      <c r="G54" s="38"/>
      <c r="H54" s="38">
        <f t="shared" ref="H54:I54" si="4">SUM(H4:H53)</f>
        <v>229</v>
      </c>
      <c r="I54" s="16">
        <f t="shared" si="4"/>
        <v>154.54</v>
      </c>
      <c r="J54" s="39">
        <f>I54-H54</f>
        <v>-74.46</v>
      </c>
    </row>
  </sheetData>
  <autoFilter ref="$A$3:$I$52"/>
  <customSheetViews>
    <customSheetView guid="{9ECD6037-0D4F-4BBC-BB55-A6B4803519A1}" filter="1" showAutoFilter="1">
      <autoFilter ref="$A$3:$I$54">
        <sortState ref="A3:I54">
          <sortCondition ref="A3:A54"/>
        </sortState>
      </autoFilter>
      <extLst>
        <ext uri="GoogleSheetsCustomDataVersion1">
          <go:sheetsCustomData xmlns:go="http://customooxmlschemas.google.com/" filterViewId="1836982364"/>
        </ext>
      </extLst>
    </customSheetView>
  </customSheetViews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7.86"/>
    <col customWidth="1" min="2" max="2" width="14.86"/>
    <col customWidth="1" min="3" max="3" width="12.86"/>
    <col customWidth="1" min="4" max="4" width="11.14"/>
    <col customWidth="1" min="5" max="5" width="17.14"/>
    <col customWidth="1" min="6" max="6" width="14.14"/>
    <col customWidth="1" min="7" max="7" width="14.57"/>
  </cols>
  <sheetData>
    <row r="1">
      <c r="A1" s="1" t="s">
        <v>0</v>
      </c>
      <c r="B1" s="2"/>
      <c r="C1" s="2"/>
      <c r="D1" s="2"/>
      <c r="E1" s="2"/>
      <c r="F1" s="3"/>
      <c r="G1" s="4">
        <v>3.0</v>
      </c>
    </row>
    <row r="2">
      <c r="A2" s="5"/>
      <c r="B2" s="6"/>
      <c r="C2" s="6"/>
      <c r="D2" s="6"/>
      <c r="E2" s="6"/>
      <c r="F2" s="6"/>
      <c r="G2" s="7"/>
      <c r="H2" s="6"/>
      <c r="I2" s="6"/>
      <c r="J2" s="6"/>
      <c r="K2" s="6"/>
    </row>
    <row r="3">
      <c r="A3" s="8" t="s">
        <v>1</v>
      </c>
      <c r="B3" s="8"/>
      <c r="C3" s="8" t="s">
        <v>2</v>
      </c>
      <c r="D3" s="8" t="s">
        <v>4</v>
      </c>
      <c r="E3" s="8" t="s">
        <v>64</v>
      </c>
      <c r="F3" s="8" t="s">
        <v>6</v>
      </c>
      <c r="G3" s="9" t="s">
        <v>7</v>
      </c>
      <c r="H3" s="40" t="s">
        <v>65</v>
      </c>
      <c r="I3" s="41"/>
      <c r="J3" s="42"/>
      <c r="K3" s="4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>
      <c r="A4" s="12" t="s">
        <v>10</v>
      </c>
      <c r="B4" s="13" t="s">
        <v>11</v>
      </c>
      <c r="C4" s="14">
        <v>180.0</v>
      </c>
      <c r="D4" s="14">
        <v>5.0</v>
      </c>
      <c r="E4" s="25">
        <v>3694.0</v>
      </c>
      <c r="F4" s="14">
        <f>IF('Delegatberegning - betalt medle'!$E4&gt;7900,ROUNDUP(('Delegatberegning - betalt medle'!$E4-7900)/700,0)+23,IF('Delegatberegning - betalt medle'!$E4&gt;1900,ROUNDUP(('Delegatberegning - betalt medle'!$E4-1900)/400,0)+8,IF('Delegatberegning - betalt medle'!$E4&gt;150,ROUNDUP(('Delegatberegning - betalt medle'!$E4-150)/250,0)+1,ROUNDUP('Delegatberegning - betalt medle'!$E4/300,0))))</f>
        <v>13</v>
      </c>
      <c r="G4" s="15">
        <f t="shared" ref="G4:G52" si="1">F4+D4</f>
        <v>18</v>
      </c>
      <c r="H4" s="35"/>
      <c r="I4" s="16"/>
      <c r="J4" s="42"/>
      <c r="K4" s="4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>
      <c r="A5" s="17" t="s">
        <v>12</v>
      </c>
      <c r="B5" s="18" t="s">
        <v>11</v>
      </c>
      <c r="C5" s="19">
        <v>10.0</v>
      </c>
      <c r="D5" s="19">
        <v>1.0</v>
      </c>
      <c r="E5" s="19">
        <v>108.0</v>
      </c>
      <c r="F5" s="19">
        <f>IF('Delegatberegning - betalt medle'!$E5&gt;7900,ROUNDUP(('Delegatberegning - betalt medle'!$E5-7900)/700,0)+23,IF('Delegatberegning - betalt medle'!$E5&gt;1900,ROUNDUP(('Delegatberegning - betalt medle'!$E5-1900)/400,0)+8,IF('Delegatberegning - betalt medle'!$E5&gt;150,ROUNDUP(('Delegatberegning - betalt medle'!$E5-150)/250,0)+1,ROUNDUP('Delegatberegning - betalt medle'!$E5/300,0))))</f>
        <v>1</v>
      </c>
      <c r="G5" s="20">
        <f t="shared" si="1"/>
        <v>2</v>
      </c>
      <c r="H5" s="44"/>
      <c r="I5" s="45"/>
      <c r="J5" s="42"/>
      <c r="K5" s="4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>
      <c r="A6" s="12" t="s">
        <v>13</v>
      </c>
      <c r="B6" s="13" t="s">
        <v>11</v>
      </c>
      <c r="C6" s="14">
        <v>229.0</v>
      </c>
      <c r="D6" s="14">
        <v>6.0</v>
      </c>
      <c r="E6" s="14">
        <v>8085.0</v>
      </c>
      <c r="F6" s="14">
        <f>IF('Delegatberegning - betalt medle'!$E6&gt;7900,ROUNDUP(('Delegatberegning - betalt medle'!$E6-7900)/700,0)+23,IF('Delegatberegning - betalt medle'!$E6&gt;1900,ROUNDUP(('Delegatberegning - betalt medle'!$E6-1900)/400,0)+8,IF('Delegatberegning - betalt medle'!$E6&gt;150,ROUNDUP(('Delegatberegning - betalt medle'!$E6-150)/250,0)+1,ROUNDUP('Delegatberegning - betalt medle'!$E6/300,0))))</f>
        <v>24</v>
      </c>
      <c r="G6" s="15">
        <f t="shared" si="1"/>
        <v>30</v>
      </c>
      <c r="H6" s="35"/>
      <c r="I6" s="16"/>
      <c r="J6" s="42"/>
      <c r="K6" s="4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>
      <c r="A7" s="17" t="s">
        <v>14</v>
      </c>
      <c r="B7" s="18" t="s">
        <v>11</v>
      </c>
      <c r="C7" s="19">
        <v>16.0</v>
      </c>
      <c r="D7" s="19">
        <v>1.0</v>
      </c>
      <c r="E7" s="19">
        <v>309.0</v>
      </c>
      <c r="F7" s="19">
        <f>IF('Delegatberegning - betalt medle'!$E7&gt;7900,ROUNDUP(('Delegatberegning - betalt medle'!$E7-7900)/700,0)+23,IF('Delegatberegning - betalt medle'!$E7&gt;1900,ROUNDUP(('Delegatberegning - betalt medle'!$E7-1900)/400,0)+8,IF('Delegatberegning - betalt medle'!$E7&gt;150,ROUNDUP(('Delegatberegning - betalt medle'!$E7-150)/250,0)+1,ROUNDUP('Delegatberegning - betalt medle'!$E7/300,0))))</f>
        <v>2</v>
      </c>
      <c r="G7" s="20">
        <f t="shared" si="1"/>
        <v>3</v>
      </c>
      <c r="H7" s="44"/>
      <c r="I7" s="46"/>
      <c r="J7" s="42"/>
      <c r="K7" s="4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>
      <c r="A8" s="12" t="s">
        <v>15</v>
      </c>
      <c r="B8" s="13" t="s">
        <v>11</v>
      </c>
      <c r="C8" s="14">
        <v>12.0</v>
      </c>
      <c r="D8" s="14">
        <v>1.0</v>
      </c>
      <c r="E8" s="14">
        <v>220.0</v>
      </c>
      <c r="F8" s="14">
        <f>IF('Delegatberegning - betalt medle'!$E8&gt;7900,ROUNDUP(('Delegatberegning - betalt medle'!$E8-7900)/700,0)+23,IF('Delegatberegning - betalt medle'!$E8&gt;1900,ROUNDUP(('Delegatberegning - betalt medle'!$E8-1900)/400,0)+8,IF('Delegatberegning - betalt medle'!$E8&gt;150,ROUNDUP(('Delegatberegning - betalt medle'!$E8-150)/250,0)+1,ROUNDUP('Delegatberegning - betalt medle'!$E8/300,0))))</f>
        <v>2</v>
      </c>
      <c r="G8" s="15">
        <f t="shared" si="1"/>
        <v>3</v>
      </c>
      <c r="H8" s="35"/>
      <c r="I8" s="16"/>
      <c r="J8" s="42"/>
      <c r="K8" s="42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>
      <c r="A9" s="17" t="s">
        <v>16</v>
      </c>
      <c r="B9" s="18" t="s">
        <v>11</v>
      </c>
      <c r="C9" s="19">
        <v>40.0</v>
      </c>
      <c r="D9" s="19">
        <v>2.0</v>
      </c>
      <c r="E9" s="19">
        <v>554.0</v>
      </c>
      <c r="F9" s="19">
        <f>IF('Delegatberegning - betalt medle'!$E9&gt;7900,ROUNDUP(('Delegatberegning - betalt medle'!$E9-7900)/700,0)+23,IF('Delegatberegning - betalt medle'!$E9&gt;1900,ROUNDUP(('Delegatberegning - betalt medle'!$E9-1900)/400,0)+8,IF('Delegatberegning - betalt medle'!$E9&gt;150,ROUNDUP(('Delegatberegning - betalt medle'!$E9-150)/250,0)+1,ROUNDUP('Delegatberegning - betalt medle'!$E9/300,0))))</f>
        <v>3</v>
      </c>
      <c r="G9" s="20">
        <f t="shared" si="1"/>
        <v>5</v>
      </c>
      <c r="H9" s="44"/>
      <c r="I9" s="44"/>
      <c r="J9" s="42"/>
      <c r="K9" s="42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>
      <c r="A10" s="12" t="s">
        <v>17</v>
      </c>
      <c r="B10" s="13" t="s">
        <v>11</v>
      </c>
      <c r="C10" s="14">
        <v>6.0</v>
      </c>
      <c r="D10" s="14">
        <v>1.0</v>
      </c>
      <c r="E10" s="14">
        <v>180.0</v>
      </c>
      <c r="F10" s="14">
        <f>IF('Delegatberegning - betalt medle'!$E10&gt;7900,ROUNDUP(('Delegatberegning - betalt medle'!$E10-7900)/700,0)+23,IF('Delegatberegning - betalt medle'!$E10&gt;1900,ROUNDUP(('Delegatberegning - betalt medle'!$E10-1900)/400,0)+8,IF('Delegatberegning - betalt medle'!$E10&gt;150,ROUNDUP(('Delegatberegning - betalt medle'!$E10-150)/250,0)+1,ROUNDUP('Delegatberegning - betalt medle'!$E10/300,0))))</f>
        <v>2</v>
      </c>
      <c r="G10" s="15">
        <f t="shared" si="1"/>
        <v>3</v>
      </c>
      <c r="H10" s="35"/>
      <c r="I10" s="35"/>
      <c r="J10" s="42"/>
      <c r="K10" s="42"/>
      <c r="L10" s="47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>
      <c r="A11" s="17" t="s">
        <v>18</v>
      </c>
      <c r="B11" s="18" t="s">
        <v>11</v>
      </c>
      <c r="C11" s="19">
        <v>10.0</v>
      </c>
      <c r="D11" s="19">
        <v>1.0</v>
      </c>
      <c r="E11" s="19">
        <v>80.0</v>
      </c>
      <c r="F11" s="19">
        <f>IF('Delegatberegning - betalt medle'!$E11&gt;7900,ROUNDUP(('Delegatberegning - betalt medle'!$E11-7900)/700,0)+23,IF('Delegatberegning - betalt medle'!$E11&gt;1900,ROUNDUP(('Delegatberegning - betalt medle'!$E11-1900)/400,0)+8,IF('Delegatberegning - betalt medle'!$E11&gt;150,ROUNDUP(('Delegatberegning - betalt medle'!$E11-150)/250,0)+1,ROUNDUP('Delegatberegning - betalt medle'!$E11/300,0))))</f>
        <v>1</v>
      </c>
      <c r="G11" s="20">
        <f t="shared" si="1"/>
        <v>2</v>
      </c>
      <c r="H11" s="44"/>
      <c r="I11" s="44"/>
      <c r="J11" s="48"/>
      <c r="K11" s="48"/>
      <c r="L11" s="49"/>
      <c r="M11" s="50"/>
      <c r="N11" s="51"/>
      <c r="O11" s="50"/>
      <c r="P11" s="50"/>
      <c r="Q11" s="50"/>
      <c r="R11" s="50"/>
      <c r="S11" s="50"/>
      <c r="T11" s="50"/>
      <c r="U11" s="50"/>
      <c r="V11" s="50"/>
      <c r="W11" s="50"/>
      <c r="X11" s="52"/>
      <c r="Y11" s="52"/>
      <c r="Z11" s="52"/>
    </row>
    <row r="12">
      <c r="A12" s="12" t="s">
        <v>19</v>
      </c>
      <c r="B12" s="13" t="s">
        <v>11</v>
      </c>
      <c r="C12" s="14">
        <v>37.0</v>
      </c>
      <c r="D12" s="14">
        <v>2.0</v>
      </c>
      <c r="E12" s="14">
        <v>1296.0</v>
      </c>
      <c r="F12" s="14">
        <f>IF('Delegatberegning - betalt medle'!$E12&gt;7900,ROUNDUP(('Delegatberegning - betalt medle'!$E12-7900)/700,0)+23,IF('Delegatberegning - betalt medle'!$E12&gt;1900,ROUNDUP(('Delegatberegning - betalt medle'!$E12-1900)/400,0)+8,IF('Delegatberegning - betalt medle'!$E12&gt;150,ROUNDUP(('Delegatberegning - betalt medle'!$E12-150)/250,0)+1,ROUNDUP('Delegatberegning - betalt medle'!$E12/300,0))))</f>
        <v>6</v>
      </c>
      <c r="G12" s="15">
        <f t="shared" si="1"/>
        <v>8</v>
      </c>
      <c r="H12" s="35"/>
      <c r="I12" s="35"/>
      <c r="J12" s="42"/>
      <c r="K12" s="42"/>
      <c r="L12" s="47"/>
      <c r="M12" s="43"/>
      <c r="N12" s="53"/>
      <c r="O12" s="43"/>
      <c r="P12" s="43"/>
      <c r="Q12" s="43"/>
      <c r="R12" s="43"/>
      <c r="S12" s="43"/>
      <c r="T12" s="43"/>
      <c r="U12" s="43"/>
      <c r="V12" s="43"/>
      <c r="W12" s="43"/>
    </row>
    <row r="13">
      <c r="A13" s="17" t="s">
        <v>20</v>
      </c>
      <c r="B13" s="18" t="s">
        <v>11</v>
      </c>
      <c r="C13" s="19">
        <v>11.0</v>
      </c>
      <c r="D13" s="19">
        <v>1.0</v>
      </c>
      <c r="E13" s="19">
        <v>145.0</v>
      </c>
      <c r="F13" s="19">
        <f>IF('Delegatberegning - betalt medle'!$E13&gt;7900,ROUNDUP(('Delegatberegning - betalt medle'!$E13-7900)/700,0)+23,IF('Delegatberegning - betalt medle'!$E13&gt;1900,ROUNDUP(('Delegatberegning - betalt medle'!$E13-1900)/400,0)+8,IF('Delegatberegning - betalt medle'!$E13&gt;150,ROUNDUP(('Delegatberegning - betalt medle'!$E13-150)/250,0)+1,ROUNDUP('Delegatberegning - betalt medle'!$E13/300,0))))</f>
        <v>1</v>
      </c>
      <c r="G13" s="20">
        <f t="shared" si="1"/>
        <v>2</v>
      </c>
      <c r="H13" s="44"/>
      <c r="I13" s="44"/>
      <c r="J13" s="42"/>
      <c r="K13" s="42"/>
      <c r="L13" s="47"/>
      <c r="M13" s="43"/>
      <c r="N13" s="53"/>
      <c r="O13" s="43"/>
      <c r="P13" s="43"/>
      <c r="Q13" s="43"/>
      <c r="R13" s="43"/>
      <c r="S13" s="43"/>
      <c r="T13" s="43"/>
      <c r="U13" s="43"/>
      <c r="V13" s="43"/>
      <c r="W13" s="43"/>
    </row>
    <row r="14">
      <c r="A14" s="12" t="s">
        <v>21</v>
      </c>
      <c r="B14" s="13" t="s">
        <v>11</v>
      </c>
      <c r="C14" s="14">
        <v>23.0</v>
      </c>
      <c r="D14" s="14">
        <v>1.0</v>
      </c>
      <c r="E14" s="14">
        <v>387.0</v>
      </c>
      <c r="F14" s="14">
        <f>IF('Delegatberegning - betalt medle'!$E14&gt;7900,ROUNDUP(('Delegatberegning - betalt medle'!$E14-7900)/700,0)+23,IF('Delegatberegning - betalt medle'!$E14&gt;1900,ROUNDUP(('Delegatberegning - betalt medle'!$E14-1900)/400,0)+8,IF('Delegatberegning - betalt medle'!$E14&gt;150,ROUNDUP(('Delegatberegning - betalt medle'!$E14-150)/250,0)+1,ROUNDUP('Delegatberegning - betalt medle'!$E14/300,0))))</f>
        <v>2</v>
      </c>
      <c r="G14" s="15">
        <f t="shared" si="1"/>
        <v>3</v>
      </c>
      <c r="H14" s="35"/>
      <c r="I14" s="35"/>
      <c r="J14" s="42"/>
      <c r="K14" s="42"/>
      <c r="L14" s="47"/>
      <c r="M14" s="43"/>
      <c r="N14" s="53"/>
      <c r="O14" s="43"/>
      <c r="P14" s="43"/>
      <c r="Q14" s="43"/>
      <c r="R14" s="43"/>
      <c r="S14" s="43"/>
      <c r="T14" s="43"/>
      <c r="U14" s="43"/>
      <c r="V14" s="43"/>
      <c r="W14" s="43"/>
    </row>
    <row r="15">
      <c r="A15" s="17" t="s">
        <v>22</v>
      </c>
      <c r="B15" s="18" t="s">
        <v>11</v>
      </c>
      <c r="C15" s="19">
        <v>37.0</v>
      </c>
      <c r="D15" s="19">
        <v>2.0</v>
      </c>
      <c r="E15" s="19">
        <v>841.0</v>
      </c>
      <c r="F15" s="19">
        <f>IF('Delegatberegning - betalt medle'!$E15&gt;7900,ROUNDUP(('Delegatberegning - betalt medle'!$E15-7900)/700,0)+23,IF('Delegatberegning - betalt medle'!$E15&gt;1900,ROUNDUP(('Delegatberegning - betalt medle'!$E15-1900)/400,0)+8,IF('Delegatberegning - betalt medle'!$E15&gt;150,ROUNDUP(('Delegatberegning - betalt medle'!$E15-150)/250,0)+1,ROUNDUP('Delegatberegning - betalt medle'!$E15/300,0))))</f>
        <v>4</v>
      </c>
      <c r="G15" s="20">
        <f t="shared" si="1"/>
        <v>6</v>
      </c>
      <c r="H15" s="44"/>
      <c r="I15" s="44"/>
      <c r="J15" s="42"/>
      <c r="K15" s="42"/>
      <c r="L15" s="47"/>
      <c r="M15" s="43"/>
      <c r="N15" s="53"/>
      <c r="O15" s="43"/>
      <c r="P15" s="43"/>
      <c r="Q15" s="43"/>
      <c r="R15" s="43"/>
      <c r="S15" s="43"/>
      <c r="T15" s="43"/>
      <c r="U15" s="43"/>
      <c r="V15" s="43"/>
      <c r="W15" s="43"/>
    </row>
    <row r="16">
      <c r="A16" s="12" t="s">
        <v>23</v>
      </c>
      <c r="B16" s="13" t="s">
        <v>11</v>
      </c>
      <c r="C16" s="14">
        <v>31.0</v>
      </c>
      <c r="D16" s="14">
        <v>2.0</v>
      </c>
      <c r="E16" s="14">
        <v>1002.0</v>
      </c>
      <c r="F16" s="14">
        <f>IF('Delegatberegning - betalt medle'!$E16&gt;7900,ROUNDUP(('Delegatberegning - betalt medle'!$E16-7900)/700,0)+23,IF('Delegatberegning - betalt medle'!$E16&gt;1900,ROUNDUP(('Delegatberegning - betalt medle'!$E16-1900)/400,0)+8,IF('Delegatberegning - betalt medle'!$E16&gt;150,ROUNDUP(('Delegatberegning - betalt medle'!$E16-150)/250,0)+1,ROUNDUP('Delegatberegning - betalt medle'!$E16/300,0))))</f>
        <v>5</v>
      </c>
      <c r="G16" s="15">
        <f t="shared" si="1"/>
        <v>7</v>
      </c>
      <c r="H16" s="35"/>
      <c r="I16" s="35"/>
      <c r="J16" s="42"/>
      <c r="K16" s="42"/>
      <c r="L16" s="47"/>
      <c r="M16" s="43"/>
      <c r="N16" s="54"/>
      <c r="O16" s="43"/>
      <c r="P16" s="43"/>
      <c r="Q16" s="43"/>
      <c r="R16" s="43"/>
      <c r="S16" s="43"/>
      <c r="T16" s="43"/>
      <c r="U16" s="43"/>
      <c r="V16" s="43"/>
      <c r="W16" s="43"/>
    </row>
    <row r="17">
      <c r="A17" s="17" t="s">
        <v>24</v>
      </c>
      <c r="B17" s="18" t="s">
        <v>11</v>
      </c>
      <c r="C17" s="19">
        <v>89.0</v>
      </c>
      <c r="D17" s="19">
        <v>3.0</v>
      </c>
      <c r="E17" s="19">
        <v>2216.0</v>
      </c>
      <c r="F17" s="19">
        <f>IF('Delegatberegning - betalt medle'!$E17&gt;7900,ROUNDUP(('Delegatberegning - betalt medle'!$E17-7900)/700,0)+23,IF('Delegatberegning - betalt medle'!$E17&gt;1900,ROUNDUP(('Delegatberegning - betalt medle'!$E17-1900)/400,0)+8,IF('Delegatberegning - betalt medle'!$E17&gt;150,ROUNDUP(('Delegatberegning - betalt medle'!$E17-150)/250,0)+1,ROUNDUP('Delegatberegning - betalt medle'!$E17/300,0))))</f>
        <v>9</v>
      </c>
      <c r="G17" s="20">
        <f t="shared" si="1"/>
        <v>12</v>
      </c>
      <c r="H17" s="44"/>
      <c r="I17" s="44"/>
      <c r="J17" s="42"/>
      <c r="K17" s="42"/>
      <c r="L17" s="47"/>
      <c r="M17" s="43"/>
      <c r="N17" s="54"/>
      <c r="O17" s="43"/>
      <c r="P17" s="43"/>
      <c r="Q17" s="43"/>
      <c r="R17" s="43"/>
      <c r="S17" s="43"/>
      <c r="T17" s="43"/>
      <c r="U17" s="43"/>
      <c r="V17" s="43"/>
      <c r="W17" s="43"/>
    </row>
    <row r="18">
      <c r="A18" s="12" t="s">
        <v>25</v>
      </c>
      <c r="B18" s="13" t="s">
        <v>11</v>
      </c>
      <c r="C18" s="14">
        <v>16.0</v>
      </c>
      <c r="D18" s="14">
        <v>1.0</v>
      </c>
      <c r="E18" s="14">
        <v>332.0</v>
      </c>
      <c r="F18" s="14">
        <f>IF('Delegatberegning - betalt medle'!$E18&gt;7900,ROUNDUP(('Delegatberegning - betalt medle'!$E18-7900)/700,0)+23,IF('Delegatberegning - betalt medle'!$E18&gt;1900,ROUNDUP(('Delegatberegning - betalt medle'!$E18-1900)/400,0)+8,IF('Delegatberegning - betalt medle'!$E18&gt;150,ROUNDUP(('Delegatberegning - betalt medle'!$E18-150)/250,0)+1,ROUNDUP('Delegatberegning - betalt medle'!$E18/300,0))))</f>
        <v>2</v>
      </c>
      <c r="G18" s="15">
        <f t="shared" si="1"/>
        <v>3</v>
      </c>
      <c r="H18" s="35"/>
      <c r="I18" s="35"/>
      <c r="J18" s="42"/>
      <c r="K18" s="42"/>
      <c r="L18" s="47"/>
      <c r="M18" s="43"/>
      <c r="N18" s="54"/>
      <c r="O18" s="43"/>
      <c r="P18" s="43"/>
      <c r="Q18" s="43"/>
      <c r="R18" s="43"/>
      <c r="S18" s="43"/>
      <c r="T18" s="43"/>
      <c r="U18" s="43"/>
      <c r="V18" s="43"/>
      <c r="W18" s="43"/>
    </row>
    <row r="19">
      <c r="A19" s="17" t="s">
        <v>26</v>
      </c>
      <c r="B19" s="18" t="s">
        <v>11</v>
      </c>
      <c r="C19" s="19">
        <v>74.0</v>
      </c>
      <c r="D19" s="19">
        <v>3.0</v>
      </c>
      <c r="E19" s="19">
        <v>1550.0</v>
      </c>
      <c r="F19" s="19">
        <f>IF('Delegatberegning - betalt medle'!$E19&gt;7900,ROUNDUP(('Delegatberegning - betalt medle'!$E19-7900)/700,0)+23,IF('Delegatberegning - betalt medle'!$E19&gt;1900,ROUNDUP(('Delegatberegning - betalt medle'!$E19-1900)/400,0)+8,IF('Delegatberegning - betalt medle'!$E19&gt;150,ROUNDUP(('Delegatberegning - betalt medle'!$E19-150)/250,0)+1,ROUNDUP('Delegatberegning - betalt medle'!$E19/300,0))))</f>
        <v>7</v>
      </c>
      <c r="G19" s="20">
        <f t="shared" si="1"/>
        <v>10</v>
      </c>
      <c r="H19" s="44"/>
      <c r="I19" s="44"/>
      <c r="J19" s="42"/>
      <c r="K19" s="42"/>
      <c r="L19" s="47"/>
      <c r="M19" s="43"/>
      <c r="N19" s="53"/>
      <c r="O19" s="43"/>
      <c r="P19" s="43"/>
      <c r="Q19" s="43"/>
      <c r="R19" s="43"/>
      <c r="S19" s="43"/>
      <c r="T19" s="43"/>
      <c r="U19" s="43"/>
      <c r="V19" s="43"/>
      <c r="W19" s="43"/>
    </row>
    <row r="20" ht="15.75" customHeight="1">
      <c r="A20" s="12" t="s">
        <v>27</v>
      </c>
      <c r="B20" s="13" t="s">
        <v>11</v>
      </c>
      <c r="C20" s="14">
        <v>37.0</v>
      </c>
      <c r="D20" s="14">
        <v>2.0</v>
      </c>
      <c r="E20" s="14">
        <v>647.0</v>
      </c>
      <c r="F20" s="14">
        <f>IF('Delegatberegning - betalt medle'!$E20&gt;7900,ROUNDUP(('Delegatberegning - betalt medle'!$E20-7900)/700,0)+23,IF('Delegatberegning - betalt medle'!$E20&gt;1900,ROUNDUP(('Delegatberegning - betalt medle'!$E20-1900)/400,0)+8,IF('Delegatberegning - betalt medle'!$E20&gt;150,ROUNDUP(('Delegatberegning - betalt medle'!$E20-150)/250,0)+1,ROUNDUP('Delegatberegning - betalt medle'!$E20/300,0))))</f>
        <v>3</v>
      </c>
      <c r="G20" s="15">
        <f t="shared" si="1"/>
        <v>5</v>
      </c>
      <c r="H20" s="35"/>
      <c r="I20" s="35"/>
      <c r="J20" s="42"/>
      <c r="K20" s="42"/>
      <c r="L20" s="43"/>
      <c r="M20" s="43"/>
      <c r="N20" s="53"/>
      <c r="O20" s="43"/>
      <c r="P20" s="43"/>
      <c r="Q20" s="43"/>
      <c r="R20" s="43"/>
      <c r="S20" s="43"/>
      <c r="T20" s="43"/>
      <c r="U20" s="43"/>
      <c r="V20" s="43"/>
      <c r="W20" s="43"/>
    </row>
    <row r="21" ht="15.75" customHeight="1">
      <c r="A21" s="17" t="s">
        <v>28</v>
      </c>
      <c r="B21" s="18" t="s">
        <v>11</v>
      </c>
      <c r="C21" s="19">
        <v>29.0</v>
      </c>
      <c r="D21" s="19">
        <v>2.0</v>
      </c>
      <c r="E21" s="19">
        <v>476.0</v>
      </c>
      <c r="F21" s="19">
        <f>IF('Delegatberegning - betalt medle'!$E21&gt;7900,ROUNDUP(('Delegatberegning - betalt medle'!$E21-7900)/700,0)+23,IF('Delegatberegning - betalt medle'!$E21&gt;1900,ROUNDUP(('Delegatberegning - betalt medle'!$E21-1900)/400,0)+8,IF('Delegatberegning - betalt medle'!$E21&gt;150,ROUNDUP(('Delegatberegning - betalt medle'!$E21-150)/250,0)+1,ROUNDUP('Delegatberegning - betalt medle'!$E21/300,0))))</f>
        <v>3</v>
      </c>
      <c r="G21" s="20">
        <f t="shared" si="1"/>
        <v>5</v>
      </c>
      <c r="H21" s="44"/>
      <c r="I21" s="44"/>
      <c r="J21" s="42"/>
      <c r="K21" s="42"/>
      <c r="L21" s="43"/>
      <c r="M21" s="43"/>
      <c r="N21" s="53"/>
      <c r="O21" s="43"/>
      <c r="P21" s="43"/>
      <c r="Q21" s="43"/>
      <c r="R21" s="43"/>
      <c r="S21" s="43"/>
      <c r="T21" s="43"/>
      <c r="U21" s="43"/>
      <c r="V21" s="43"/>
      <c r="W21" s="43"/>
    </row>
    <row r="22" ht="15.75" customHeight="1">
      <c r="A22" s="12" t="s">
        <v>29</v>
      </c>
      <c r="B22" s="13" t="s">
        <v>11</v>
      </c>
      <c r="C22" s="14">
        <v>30.0</v>
      </c>
      <c r="D22" s="14">
        <v>2.0</v>
      </c>
      <c r="E22" s="14">
        <v>579.0</v>
      </c>
      <c r="F22" s="14">
        <f>IF('Delegatberegning - betalt medle'!$E22&gt;7900,ROUNDUP(('Delegatberegning - betalt medle'!$E22-7900)/700,0)+23,IF('Delegatberegning - betalt medle'!$E22&gt;1900,ROUNDUP(('Delegatberegning - betalt medle'!$E22-1900)/400,0)+8,IF('Delegatberegning - betalt medle'!$E22&gt;150,ROUNDUP(('Delegatberegning - betalt medle'!$E22-150)/250,0)+1,ROUNDUP('Delegatberegning - betalt medle'!$E22/300,0))))</f>
        <v>3</v>
      </c>
      <c r="G22" s="15">
        <f t="shared" si="1"/>
        <v>5</v>
      </c>
      <c r="H22" s="35"/>
      <c r="I22" s="35"/>
      <c r="J22" s="42"/>
      <c r="K22" s="42"/>
      <c r="L22" s="43"/>
      <c r="M22" s="43"/>
      <c r="N22" s="54"/>
      <c r="O22" s="43"/>
      <c r="P22" s="43"/>
      <c r="Q22" s="43"/>
      <c r="R22" s="43"/>
      <c r="S22" s="43"/>
      <c r="T22" s="43"/>
      <c r="U22" s="43"/>
      <c r="V22" s="43"/>
      <c r="W22" s="43"/>
    </row>
    <row r="23" ht="15.75" customHeight="1">
      <c r="A23" s="21" t="s">
        <v>30</v>
      </c>
      <c r="B23" s="18" t="s">
        <v>11</v>
      </c>
      <c r="C23" s="19">
        <v>10.0</v>
      </c>
      <c r="D23" s="19">
        <v>1.0</v>
      </c>
      <c r="E23" s="19">
        <v>140.0</v>
      </c>
      <c r="F23" s="19">
        <f>IF('Delegatberegning - betalt medle'!$E23&gt;7900,ROUNDUP(('Delegatberegning - betalt medle'!$E23-7900)/700,0)+23,IF('Delegatberegning - betalt medle'!$E23&gt;1900,ROUNDUP(('Delegatberegning - betalt medle'!$E23-1900)/400,0)+8,IF('Delegatberegning - betalt medle'!$E23&gt;150,ROUNDUP(('Delegatberegning - betalt medle'!$E23-150)/250,0)+1,ROUNDUP('Delegatberegning - betalt medle'!$E23/300,0))))</f>
        <v>1</v>
      </c>
      <c r="G23" s="20">
        <f t="shared" si="1"/>
        <v>2</v>
      </c>
      <c r="H23" s="21"/>
      <c r="I23" s="21"/>
      <c r="J23" s="42"/>
      <c r="K23" s="42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ht="15.75" customHeight="1">
      <c r="A24" s="12" t="s">
        <v>31</v>
      </c>
      <c r="B24" s="13" t="s">
        <v>11</v>
      </c>
      <c r="C24" s="14">
        <v>0.0</v>
      </c>
      <c r="D24" s="14">
        <v>0.0</v>
      </c>
      <c r="E24" s="14">
        <v>0.0</v>
      </c>
      <c r="F24" s="14">
        <f>IF('Delegatberegning - betalt medle'!$E24&gt;7900,ROUNDUP(('Delegatberegning - betalt medle'!$E24-7900)/700,0)+23,IF('Delegatberegning - betalt medle'!$E24&gt;1900,ROUNDUP(('Delegatberegning - betalt medle'!$E24-1900)/400,0)+8,IF('Delegatberegning - betalt medle'!$E24&gt;150,ROUNDUP(('Delegatberegning - betalt medle'!$E24-150)/250,0)+1,ROUNDUP('Delegatberegning - betalt medle'!$E24/300,0))))</f>
        <v>0</v>
      </c>
      <c r="G24" s="15">
        <f t="shared" si="1"/>
        <v>0</v>
      </c>
      <c r="H24" s="23"/>
      <c r="I24" s="23"/>
      <c r="J24" s="42"/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ht="15.75" customHeight="1">
      <c r="A25" s="21" t="s">
        <v>32</v>
      </c>
      <c r="B25" s="18" t="s">
        <v>33</v>
      </c>
      <c r="C25" s="22">
        <v>93.0</v>
      </c>
      <c r="D25" s="22">
        <v>3.0</v>
      </c>
      <c r="E25" s="22">
        <v>2302.0</v>
      </c>
      <c r="F25" s="19">
        <f>IF('Delegatberegning - betalt medle'!$E25&gt;7900,ROUNDUP(('Delegatberegning - betalt medle'!$E25-7900)/700,0)+23,IF('Delegatberegning - betalt medle'!$E25&gt;1900,ROUNDUP(('Delegatberegning - betalt medle'!$E25-1900)/400,0)+8,IF('Delegatberegning - betalt medle'!$E25&gt;150,ROUNDUP(('Delegatberegning - betalt medle'!$E25-150)/250,0)+1,ROUNDUP('Delegatberegning - betalt medle'!$E25/300,0))))</f>
        <v>10</v>
      </c>
      <c r="G25" s="20">
        <f t="shared" si="1"/>
        <v>13</v>
      </c>
      <c r="H25" s="21"/>
      <c r="I25" s="46"/>
      <c r="J25" s="42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ht="15.75" customHeight="1">
      <c r="A26" s="23" t="s">
        <v>34</v>
      </c>
      <c r="B26" s="24" t="s">
        <v>33</v>
      </c>
      <c r="C26" s="25">
        <v>27.0</v>
      </c>
      <c r="D26" s="25">
        <v>2.0</v>
      </c>
      <c r="E26" s="25">
        <v>463.0</v>
      </c>
      <c r="F26" s="14">
        <f>IF('Delegatberegning - betalt medle'!$E26&gt;7900,ROUNDUP(('Delegatberegning - betalt medle'!$E26-7900)/700,0)+23,IF('Delegatberegning - betalt medle'!$E26&gt;1900,ROUNDUP(('Delegatberegning - betalt medle'!$E26-1900)/400,0)+8,IF('Delegatberegning - betalt medle'!$E26&gt;150,ROUNDUP(('Delegatberegning - betalt medle'!$E26-150)/250,0)+1,ROUNDUP('Delegatberegning - betalt medle'!$E26/300,0))))</f>
        <v>3</v>
      </c>
      <c r="G26" s="15">
        <f t="shared" si="1"/>
        <v>5</v>
      </c>
      <c r="H26" s="23"/>
      <c r="I26" s="16"/>
      <c r="J26" s="4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ht="15.75" customHeight="1">
      <c r="A27" s="21" t="s">
        <v>35</v>
      </c>
      <c r="B27" s="26" t="s">
        <v>33</v>
      </c>
      <c r="C27" s="22">
        <v>38.0</v>
      </c>
      <c r="D27" s="22">
        <v>2.0</v>
      </c>
      <c r="E27" s="22">
        <v>497.0</v>
      </c>
      <c r="F27" s="19">
        <f>IF('Delegatberegning - betalt medle'!$E27&gt;7900,ROUNDUP(('Delegatberegning - betalt medle'!$E27-7900)/700,0)+23,IF('Delegatberegning - betalt medle'!$E27&gt;1900,ROUNDUP(('Delegatberegning - betalt medle'!$E27-1900)/400,0)+8,IF('Delegatberegning - betalt medle'!$E27&gt;150,ROUNDUP(('Delegatberegning - betalt medle'!$E27-150)/250,0)+1,ROUNDUP('Delegatberegning - betalt medle'!$E27/300,0))))</f>
        <v>3</v>
      </c>
      <c r="G27" s="20">
        <f t="shared" si="1"/>
        <v>5</v>
      </c>
      <c r="H27" s="21"/>
      <c r="I27" s="46"/>
      <c r="J27" s="42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ht="15.75" customHeight="1">
      <c r="A28" s="23" t="s">
        <v>36</v>
      </c>
      <c r="B28" s="24" t="s">
        <v>33</v>
      </c>
      <c r="C28" s="25">
        <v>6.0</v>
      </c>
      <c r="D28" s="25">
        <v>1.0</v>
      </c>
      <c r="E28" s="25">
        <v>109.0</v>
      </c>
      <c r="F28" s="14">
        <f>IF('Delegatberegning - betalt medle'!$E28&gt;7900,ROUNDUP(('Delegatberegning - betalt medle'!$E28-7900)/700,0)+23,IF('Delegatberegning - betalt medle'!$E28&gt;1900,ROUNDUP(('Delegatberegning - betalt medle'!$E28-1900)/400,0)+8,IF('Delegatberegning - betalt medle'!$E28&gt;150,ROUNDUP(('Delegatberegning - betalt medle'!$E28-150)/250,0)+1,ROUNDUP('Delegatberegning - betalt medle'!$E28/300,0))))</f>
        <v>1</v>
      </c>
      <c r="G28" s="15">
        <f t="shared" si="1"/>
        <v>2</v>
      </c>
      <c r="H28" s="23"/>
      <c r="I28" s="16"/>
      <c r="J28" s="42"/>
      <c r="K28" s="42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ht="15.75" customHeight="1">
      <c r="A29" s="21" t="s">
        <v>37</v>
      </c>
      <c r="B29" s="26" t="s">
        <v>33</v>
      </c>
      <c r="C29" s="22">
        <v>9.0</v>
      </c>
      <c r="D29" s="22">
        <v>1.0</v>
      </c>
      <c r="E29" s="22">
        <v>160.0</v>
      </c>
      <c r="F29" s="19">
        <f>IF('Delegatberegning - betalt medle'!$E29&gt;7900,ROUNDUP(('Delegatberegning - betalt medle'!$E29-7900)/700,0)+23,IF('Delegatberegning - betalt medle'!$E29&gt;1900,ROUNDUP(('Delegatberegning - betalt medle'!$E29-1900)/400,0)+8,IF('Delegatberegning - betalt medle'!$E29&gt;150,ROUNDUP(('Delegatberegning - betalt medle'!$E29-150)/250,0)+1,ROUNDUP('Delegatberegning - betalt medle'!$E29/300,0))))</f>
        <v>2</v>
      </c>
      <c r="G29" s="20">
        <f t="shared" si="1"/>
        <v>3</v>
      </c>
      <c r="H29" s="21"/>
      <c r="I29" s="46"/>
      <c r="J29" s="4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ht="15.75" customHeight="1">
      <c r="A30" s="23" t="s">
        <v>38</v>
      </c>
      <c r="B30" s="24" t="s">
        <v>33</v>
      </c>
      <c r="C30" s="25">
        <v>5.0</v>
      </c>
      <c r="D30" s="25">
        <v>1.0</v>
      </c>
      <c r="E30" s="25">
        <v>54.0</v>
      </c>
      <c r="F30" s="14">
        <f>IF('Delegatberegning - betalt medle'!$E30&gt;7900,ROUNDUP(('Delegatberegning - betalt medle'!$E30-7900)/700,0)+23,IF('Delegatberegning - betalt medle'!$E30&gt;1900,ROUNDUP(('Delegatberegning - betalt medle'!$E30-1900)/400,0)+8,IF('Delegatberegning - betalt medle'!$E30&gt;150,ROUNDUP(('Delegatberegning - betalt medle'!$E30-150)/250,0)+1,ROUNDUP('Delegatberegning - betalt medle'!$E30/300,0))))</f>
        <v>1</v>
      </c>
      <c r="G30" s="15">
        <f t="shared" si="1"/>
        <v>2</v>
      </c>
      <c r="H30" s="23"/>
      <c r="I30" s="16"/>
      <c r="J30" s="42"/>
      <c r="K30" s="42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1" ht="15.75" customHeight="1">
      <c r="A31" s="21" t="s">
        <v>39</v>
      </c>
      <c r="B31" s="26" t="s">
        <v>33</v>
      </c>
      <c r="C31" s="22">
        <v>18.0</v>
      </c>
      <c r="D31" s="22">
        <v>1.0</v>
      </c>
      <c r="E31" s="22">
        <v>118.0</v>
      </c>
      <c r="F31" s="19">
        <f>IF('Delegatberegning - betalt medle'!$E31&gt;7900,ROUNDUP(('Delegatberegning - betalt medle'!$E31-7900)/700,0)+23,IF('Delegatberegning - betalt medle'!$E31&gt;1900,ROUNDUP(('Delegatberegning - betalt medle'!$E31-1900)/400,0)+8,IF('Delegatberegning - betalt medle'!$E31&gt;150,ROUNDUP(('Delegatberegning - betalt medle'!$E31-150)/250,0)+1,ROUNDUP('Delegatberegning - betalt medle'!$E31/300,0))))</f>
        <v>1</v>
      </c>
      <c r="G31" s="20">
        <f t="shared" si="1"/>
        <v>2</v>
      </c>
      <c r="H31" s="21"/>
      <c r="I31" s="46"/>
      <c r="J31" s="42"/>
      <c r="K31" s="4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ht="15.75" customHeight="1">
      <c r="A32" s="23" t="s">
        <v>40</v>
      </c>
      <c r="B32" s="24" t="s">
        <v>33</v>
      </c>
      <c r="C32" s="25">
        <v>8.0</v>
      </c>
      <c r="D32" s="25">
        <v>1.0</v>
      </c>
      <c r="E32" s="25">
        <v>88.0</v>
      </c>
      <c r="F32" s="14">
        <f>IF('Delegatberegning - betalt medle'!$E32&gt;7900,ROUNDUP(('Delegatberegning - betalt medle'!$E32-7900)/700,0)+23,IF('Delegatberegning - betalt medle'!$E32&gt;1900,ROUNDUP(('Delegatberegning - betalt medle'!$E32-1900)/400,0)+8,IF('Delegatberegning - betalt medle'!$E32&gt;150,ROUNDUP(('Delegatberegning - betalt medle'!$E32-150)/250,0)+1,ROUNDUP('Delegatberegning - betalt medle'!$E32/300,0))))</f>
        <v>1</v>
      </c>
      <c r="G32" s="15">
        <f t="shared" si="1"/>
        <v>2</v>
      </c>
      <c r="H32" s="23"/>
      <c r="I32" s="16"/>
      <c r="J32" s="42"/>
      <c r="K32" s="42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ht="15.75" customHeight="1">
      <c r="A33" s="21" t="s">
        <v>41</v>
      </c>
      <c r="B33" s="26" t="s">
        <v>33</v>
      </c>
      <c r="C33" s="22">
        <v>3.0</v>
      </c>
      <c r="D33" s="22">
        <v>1.0</v>
      </c>
      <c r="E33" s="22">
        <v>0.0</v>
      </c>
      <c r="F33" s="19">
        <f>IF('Delegatberegning - betalt medle'!$E33&gt;7900,ROUNDUP(('Delegatberegning - betalt medle'!$E33-7900)/700,0)+23,IF('Delegatberegning - betalt medle'!$E33&gt;1900,ROUNDUP(('Delegatberegning - betalt medle'!$E33-1900)/400,0)+8,IF('Delegatberegning - betalt medle'!$E33&gt;150,ROUNDUP(('Delegatberegning - betalt medle'!$E33-150)/250,0)+1,ROUNDUP('Delegatberegning - betalt medle'!$E33/300,0))))</f>
        <v>0</v>
      </c>
      <c r="G33" s="20">
        <f t="shared" si="1"/>
        <v>1</v>
      </c>
      <c r="H33" s="21"/>
      <c r="I33" s="46"/>
      <c r="J33" s="42"/>
      <c r="K33" s="4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</row>
    <row r="34" ht="15.75" customHeight="1">
      <c r="A34" s="23" t="s">
        <v>42</v>
      </c>
      <c r="B34" s="24" t="s">
        <v>33</v>
      </c>
      <c r="C34" s="25">
        <v>6.0</v>
      </c>
      <c r="D34" s="25">
        <v>1.0</v>
      </c>
      <c r="E34" s="25">
        <v>0.0</v>
      </c>
      <c r="F34" s="14">
        <f>IF('Delegatberegning - betalt medle'!$E34&gt;7900,ROUNDUP(('Delegatberegning - betalt medle'!$E34-7900)/700,0)+23,IF('Delegatberegning - betalt medle'!$E34&gt;1900,ROUNDUP(('Delegatberegning - betalt medle'!$E34-1900)/400,0)+8,IF('Delegatberegning - betalt medle'!$E34&gt;150,ROUNDUP(('Delegatberegning - betalt medle'!$E34-150)/250,0)+1,ROUNDUP('Delegatberegning - betalt medle'!$E34/300,0))))</f>
        <v>0</v>
      </c>
      <c r="G34" s="15">
        <f t="shared" si="1"/>
        <v>1</v>
      </c>
      <c r="H34" s="23"/>
      <c r="I34" s="16"/>
      <c r="J34" s="42"/>
      <c r="K34" s="42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ht="15.75" customHeight="1">
      <c r="A35" s="21" t="s">
        <v>43</v>
      </c>
      <c r="B35" s="26" t="s">
        <v>33</v>
      </c>
      <c r="C35" s="22">
        <v>17.0</v>
      </c>
      <c r="D35" s="22">
        <v>1.0</v>
      </c>
      <c r="E35" s="22">
        <v>175.0</v>
      </c>
      <c r="F35" s="19">
        <f>IF('Delegatberegning - betalt medle'!$E35&gt;7900,ROUNDUP(('Delegatberegning - betalt medle'!$E35-7900)/700,0)+23,IF('Delegatberegning - betalt medle'!$E35&gt;1900,ROUNDUP(('Delegatberegning - betalt medle'!$E35-1900)/400,0)+8,IF('Delegatberegning - betalt medle'!$E35&gt;150,ROUNDUP(('Delegatberegning - betalt medle'!$E35-150)/250,0)+1,ROUNDUP('Delegatberegning - betalt medle'!$E35/300,0))))</f>
        <v>2</v>
      </c>
      <c r="G35" s="20">
        <f t="shared" si="1"/>
        <v>3</v>
      </c>
      <c r="H35" s="21"/>
      <c r="I35" s="46"/>
      <c r="J35" s="42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ht="15.75" customHeight="1">
      <c r="A36" s="23" t="s">
        <v>44</v>
      </c>
      <c r="B36" s="24" t="s">
        <v>33</v>
      </c>
      <c r="C36" s="25">
        <v>16.0</v>
      </c>
      <c r="D36" s="25">
        <v>1.0</v>
      </c>
      <c r="E36" s="25">
        <v>372.0</v>
      </c>
      <c r="F36" s="14">
        <f>IF('Delegatberegning - betalt medle'!$E36&gt;7900,ROUNDUP(('Delegatberegning - betalt medle'!$E36-7900)/700,0)+23,IF('Delegatberegning - betalt medle'!$E36&gt;1900,ROUNDUP(('Delegatberegning - betalt medle'!$E36-1900)/400,0)+8,IF('Delegatberegning - betalt medle'!$E36&gt;150,ROUNDUP(('Delegatberegning - betalt medle'!$E36-150)/250,0)+1,ROUNDUP('Delegatberegning - betalt medle'!$E36/300,0))))</f>
        <v>2</v>
      </c>
      <c r="G36" s="15">
        <f t="shared" si="1"/>
        <v>3</v>
      </c>
      <c r="H36" s="23"/>
      <c r="I36" s="16"/>
      <c r="J36" s="42"/>
      <c r="K36" s="4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ht="15.75" customHeight="1">
      <c r="A37" s="21" t="s">
        <v>45</v>
      </c>
      <c r="B37" s="26" t="s">
        <v>33</v>
      </c>
      <c r="C37" s="22">
        <v>37.0</v>
      </c>
      <c r="D37" s="22">
        <v>2.0</v>
      </c>
      <c r="E37" s="22">
        <v>613.0</v>
      </c>
      <c r="F37" s="19">
        <f>IF('Delegatberegning - betalt medle'!$E37&gt;7900,ROUNDUP(('Delegatberegning - betalt medle'!$E37-7900)/700,0)+23,IF('Delegatberegning - betalt medle'!$E37&gt;1900,ROUNDUP(('Delegatberegning - betalt medle'!$E37-1900)/400,0)+8,IF('Delegatberegning - betalt medle'!$E37&gt;150,ROUNDUP(('Delegatberegning - betalt medle'!$E37-150)/250,0)+1,ROUNDUP('Delegatberegning - betalt medle'!$E37/300,0))))</f>
        <v>3</v>
      </c>
      <c r="G37" s="20">
        <f t="shared" si="1"/>
        <v>5</v>
      </c>
      <c r="H37" s="21"/>
      <c r="I37" s="46"/>
      <c r="J37" s="42"/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</row>
    <row r="38" ht="15.75" customHeight="1">
      <c r="A38" s="23" t="s">
        <v>46</v>
      </c>
      <c r="B38" s="24" t="s">
        <v>33</v>
      </c>
      <c r="C38" s="25">
        <v>1.0</v>
      </c>
      <c r="D38" s="25">
        <v>1.0</v>
      </c>
      <c r="E38" s="25">
        <v>0.0</v>
      </c>
      <c r="F38" s="14">
        <f>IF('Delegatberegning - betalt medle'!$E38&gt;7900,ROUNDUP(('Delegatberegning - betalt medle'!$E38-7900)/700,0)+23,IF('Delegatberegning - betalt medle'!$E38&gt;1900,ROUNDUP(('Delegatberegning - betalt medle'!$E38-1900)/400,0)+8,IF('Delegatberegning - betalt medle'!$E38&gt;150,ROUNDUP(('Delegatberegning - betalt medle'!$E38-150)/250,0)+1,ROUNDUP('Delegatberegning - betalt medle'!$E38/300,0))))</f>
        <v>0</v>
      </c>
      <c r="G38" s="15">
        <f t="shared" si="1"/>
        <v>1</v>
      </c>
      <c r="H38" s="23"/>
      <c r="I38" s="16"/>
      <c r="J38" s="42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</row>
    <row r="39" ht="15.75" customHeight="1">
      <c r="A39" s="21" t="s">
        <v>47</v>
      </c>
      <c r="B39" s="26" t="s">
        <v>33</v>
      </c>
      <c r="C39" s="22">
        <v>2.0</v>
      </c>
      <c r="D39" s="21">
        <v>0.0</v>
      </c>
      <c r="E39" s="22">
        <v>0.0</v>
      </c>
      <c r="F39" s="19">
        <f>IF('Delegatberegning - betalt medle'!$E39&gt;7900,ROUNDUP(('Delegatberegning - betalt medle'!$E39-7900)/700,0)+23,IF('Delegatberegning - betalt medle'!$E39&gt;1900,ROUNDUP(('Delegatberegning - betalt medle'!$E39-1900)/400,0)+8,IF('Delegatberegning - betalt medle'!$E39&gt;150,ROUNDUP(('Delegatberegning - betalt medle'!$E39-150)/250,0)+1,ROUNDUP('Delegatberegning - betalt medle'!$E39/300,0))))</f>
        <v>0</v>
      </c>
      <c r="G39" s="20">
        <f t="shared" si="1"/>
        <v>0</v>
      </c>
      <c r="H39" s="21"/>
      <c r="I39" s="46"/>
      <c r="J39" s="42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</row>
    <row r="40" ht="15.75" customHeight="1">
      <c r="A40" s="23" t="s">
        <v>48</v>
      </c>
      <c r="B40" s="24" t="s">
        <v>33</v>
      </c>
      <c r="C40" s="25">
        <v>0.0</v>
      </c>
      <c r="D40" s="23">
        <v>0.0</v>
      </c>
      <c r="E40" s="25">
        <v>0.0</v>
      </c>
      <c r="F40" s="14">
        <f>IF('Delegatberegning - betalt medle'!$E40&gt;7900,ROUNDUP(('Delegatberegning - betalt medle'!$E40-7900)/700,0)+23,IF('Delegatberegning - betalt medle'!$E40&gt;1900,ROUNDUP(('Delegatberegning - betalt medle'!$E40-1900)/400,0)+8,IF('Delegatberegning - betalt medle'!$E40&gt;150,ROUNDUP(('Delegatberegning - betalt medle'!$E40-150)/250,0)+1,ROUNDUP('Delegatberegning - betalt medle'!$E40/300,0))))</f>
        <v>0</v>
      </c>
      <c r="G40" s="15">
        <f t="shared" si="1"/>
        <v>0</v>
      </c>
      <c r="H40" s="23"/>
      <c r="I40" s="16"/>
      <c r="J40" s="42"/>
      <c r="K40" s="4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</row>
    <row r="41" ht="15.75" customHeight="1">
      <c r="A41" s="21" t="s">
        <v>49</v>
      </c>
      <c r="B41" s="26" t="s">
        <v>33</v>
      </c>
      <c r="C41" s="22">
        <v>0.0</v>
      </c>
      <c r="D41" s="21">
        <v>0.0</v>
      </c>
      <c r="E41" s="22">
        <v>0.0</v>
      </c>
      <c r="F41" s="19">
        <f>IF('Delegatberegning - betalt medle'!$E41&gt;7900,ROUNDUP(('Delegatberegning - betalt medle'!$E41-7900)/700,0)+23,IF('Delegatberegning - betalt medle'!$E41&gt;1900,ROUNDUP(('Delegatberegning - betalt medle'!$E41-1900)/400,0)+8,IF('Delegatberegning - betalt medle'!$E41&gt;150,ROUNDUP(('Delegatberegning - betalt medle'!$E41-150)/250,0)+1,ROUNDUP('Delegatberegning - betalt medle'!$E41/300,0))))</f>
        <v>0</v>
      </c>
      <c r="G41" s="20">
        <f t="shared" si="1"/>
        <v>0</v>
      </c>
      <c r="H41" s="21"/>
      <c r="I41" s="46"/>
      <c r="J41" s="42"/>
      <c r="K41" s="42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  <row r="42" ht="15.75" customHeight="1">
      <c r="A42" s="28" t="s">
        <v>50</v>
      </c>
      <c r="B42" s="29" t="s">
        <v>51</v>
      </c>
      <c r="C42" s="25">
        <v>0.0</v>
      </c>
      <c r="D42" s="25">
        <v>0.0</v>
      </c>
      <c r="E42" s="25">
        <v>0.0</v>
      </c>
      <c r="F42" s="14">
        <f>IF('Delegatberegning - betalt medle'!$E42&gt;7900,ROUNDUP(('Delegatberegning - betalt medle'!$E42-7900)/700,0)+23,IF('Delegatberegning - betalt medle'!$E42&gt;1900,ROUNDUP(('Delegatberegning - betalt medle'!$E42-1900)/400,0)+8,IF('Delegatberegning - betalt medle'!$E42&gt;150,ROUNDUP(('Delegatberegning - betalt medle'!$E42-150)/250,0)+1,ROUNDUP('Delegatberegning - betalt medle'!$E42/300,0))))</f>
        <v>0</v>
      </c>
      <c r="G42" s="15">
        <f t="shared" si="1"/>
        <v>0</v>
      </c>
      <c r="H42" s="23"/>
      <c r="I42" s="16"/>
      <c r="J42" s="42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</row>
    <row r="43" ht="15.75" customHeight="1">
      <c r="A43" s="30" t="s">
        <v>52</v>
      </c>
      <c r="B43" s="31" t="s">
        <v>51</v>
      </c>
      <c r="C43" s="22">
        <v>70.0</v>
      </c>
      <c r="D43" s="22">
        <v>3.0</v>
      </c>
      <c r="E43" s="22">
        <v>1267.0</v>
      </c>
      <c r="F43" s="19">
        <f>IF('Delegatberegning - betalt medle'!$E43&gt;7900,ROUNDUP(('Delegatberegning - betalt medle'!$E43-7900)/700,0)+23,IF('Delegatberegning - betalt medle'!$E43&gt;1900,ROUNDUP(('Delegatberegning - betalt medle'!$E43-1900)/400,0)+8,IF('Delegatberegning - betalt medle'!$E43&gt;150,ROUNDUP(('Delegatberegning - betalt medle'!$E43-150)/250,0)+1,ROUNDUP('Delegatberegning - betalt medle'!$E43/300,0))))</f>
        <v>6</v>
      </c>
      <c r="G43" s="20">
        <f t="shared" si="1"/>
        <v>9</v>
      </c>
      <c r="H43" s="21"/>
      <c r="I43" s="46"/>
      <c r="J43" s="42"/>
      <c r="K43" s="4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  <row r="44" ht="15.75" customHeight="1">
      <c r="A44" s="28" t="s">
        <v>53</v>
      </c>
      <c r="B44" s="29" t="s">
        <v>51</v>
      </c>
      <c r="C44" s="25">
        <v>36.0</v>
      </c>
      <c r="D44" s="25">
        <v>2.0</v>
      </c>
      <c r="E44" s="25">
        <v>194.0</v>
      </c>
      <c r="F44" s="14">
        <f>IF('Delegatberegning - betalt medle'!$E44&gt;7900,ROUNDUP(('Delegatberegning - betalt medle'!$E44-7900)/700,0)+23,IF('Delegatberegning - betalt medle'!$E44&gt;1900,ROUNDUP(('Delegatberegning - betalt medle'!$E44-1900)/400,0)+8,IF('Delegatberegning - betalt medle'!$E44&gt;150,ROUNDUP(('Delegatberegning - betalt medle'!$E44-150)/250,0)+1,ROUNDUP('Delegatberegning - betalt medle'!$E44/300,0))))</f>
        <v>2</v>
      </c>
      <c r="G44" s="15">
        <f t="shared" si="1"/>
        <v>4</v>
      </c>
      <c r="H44" s="23"/>
      <c r="I44" s="16"/>
      <c r="J44" s="42"/>
      <c r="K44" s="4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</row>
    <row r="45" ht="15.75" customHeight="1">
      <c r="A45" s="30" t="s">
        <v>54</v>
      </c>
      <c r="B45" s="31" t="s">
        <v>51</v>
      </c>
      <c r="C45" s="22">
        <v>6.0</v>
      </c>
      <c r="D45" s="22">
        <v>1.0</v>
      </c>
      <c r="E45" s="22">
        <v>68.0</v>
      </c>
      <c r="F45" s="19">
        <f>IF('Delegatberegning - betalt medle'!$E45&gt;7900,ROUNDUP(('Delegatberegning - betalt medle'!$E45-7900)/700,0)+23,IF('Delegatberegning - betalt medle'!$E45&gt;1900,ROUNDUP(('Delegatberegning - betalt medle'!$E45-1900)/400,0)+8,IF('Delegatberegning - betalt medle'!$E45&gt;150,ROUNDUP(('Delegatberegning - betalt medle'!$E45-150)/250,0)+1,ROUNDUP('Delegatberegning - betalt medle'!$E45/300,0))))</f>
        <v>1</v>
      </c>
      <c r="G45" s="20">
        <f t="shared" si="1"/>
        <v>2</v>
      </c>
      <c r="H45" s="21"/>
      <c r="I45" s="46"/>
      <c r="J45" s="42"/>
      <c r="K45" s="42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</row>
    <row r="46" ht="15.0" customHeight="1">
      <c r="A46" s="28" t="s">
        <v>55</v>
      </c>
      <c r="B46" s="29" t="s">
        <v>51</v>
      </c>
      <c r="C46" s="25">
        <v>48.0</v>
      </c>
      <c r="D46" s="25">
        <v>2.0</v>
      </c>
      <c r="E46" s="25">
        <v>559.0</v>
      </c>
      <c r="F46" s="14">
        <f>IF('Delegatberegning - betalt medle'!$E46&gt;7900,ROUNDUP(('Delegatberegning - betalt medle'!$E46-7900)/700,0)+23,IF('Delegatberegning - betalt medle'!$E46&gt;1900,ROUNDUP(('Delegatberegning - betalt medle'!$E46-1900)/400,0)+8,IF('Delegatberegning - betalt medle'!$E46&gt;150,ROUNDUP(('Delegatberegning - betalt medle'!$E46-150)/250,0)+1,ROUNDUP('Delegatberegning - betalt medle'!$E46/300,0))))</f>
        <v>3</v>
      </c>
      <c r="G46" s="15">
        <f t="shared" si="1"/>
        <v>5</v>
      </c>
      <c r="H46" s="23"/>
      <c r="I46" s="16"/>
      <c r="J46" s="42"/>
      <c r="K46" s="42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ht="15.75" customHeight="1">
      <c r="A47" s="30" t="s">
        <v>56</v>
      </c>
      <c r="B47" s="31" t="s">
        <v>51</v>
      </c>
      <c r="C47" s="22">
        <v>15.0</v>
      </c>
      <c r="D47" s="22">
        <v>1.0</v>
      </c>
      <c r="E47" s="22">
        <v>125.0</v>
      </c>
      <c r="F47" s="19">
        <f>IF('Delegatberegning - betalt medle'!$E47&gt;7900,ROUNDUP(('Delegatberegning - betalt medle'!$E47-7900)/700,0)+23,IF('Delegatberegning - betalt medle'!$E47&gt;1900,ROUNDUP(('Delegatberegning - betalt medle'!$E47-1900)/400,0)+8,IF('Delegatberegning - betalt medle'!$E47&gt;150,ROUNDUP(('Delegatberegning - betalt medle'!$E47-150)/250,0)+1,ROUNDUP('Delegatberegning - betalt medle'!$E47/300,0))))</f>
        <v>1</v>
      </c>
      <c r="G47" s="20">
        <f t="shared" si="1"/>
        <v>2</v>
      </c>
      <c r="H47" s="21"/>
      <c r="I47" s="46"/>
      <c r="J47" s="42"/>
      <c r="K47" s="42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</row>
    <row r="48" ht="15.75" customHeight="1">
      <c r="A48" s="28" t="s">
        <v>57</v>
      </c>
      <c r="B48" s="29" t="s">
        <v>51</v>
      </c>
      <c r="C48" s="25">
        <v>71.0</v>
      </c>
      <c r="D48" s="25">
        <v>3.0</v>
      </c>
      <c r="E48" s="25">
        <v>913.0</v>
      </c>
      <c r="F48" s="14">
        <f>IF('Delegatberegning - betalt medle'!$E48&gt;7900,ROUNDUP(('Delegatberegning - betalt medle'!$E48-7900)/700,0)+23,IF('Delegatberegning - betalt medle'!$E48&gt;1900,ROUNDUP(('Delegatberegning - betalt medle'!$E48-1900)/400,0)+8,IF('Delegatberegning - betalt medle'!$E48&gt;150,ROUNDUP(('Delegatberegning - betalt medle'!$E48-150)/250,0)+1,ROUNDUP('Delegatberegning - betalt medle'!$E48/300,0))))</f>
        <v>5</v>
      </c>
      <c r="G48" s="15">
        <f t="shared" si="1"/>
        <v>8</v>
      </c>
      <c r="H48" s="23"/>
      <c r="I48" s="16"/>
      <c r="J48" s="42"/>
      <c r="K48" s="4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</row>
    <row r="49" ht="15.75" customHeight="1">
      <c r="A49" s="30" t="s">
        <v>58</v>
      </c>
      <c r="B49" s="31" t="s">
        <v>51</v>
      </c>
      <c r="C49" s="22">
        <v>2.0</v>
      </c>
      <c r="D49" s="22">
        <v>1.0</v>
      </c>
      <c r="E49" s="22">
        <v>0.0</v>
      </c>
      <c r="F49" s="19">
        <f>IF('Delegatberegning - betalt medle'!$E49&gt;7900,ROUNDUP(('Delegatberegning - betalt medle'!$E49-7900)/700,0)+23,IF('Delegatberegning - betalt medle'!$E49&gt;1900,ROUNDUP(('Delegatberegning - betalt medle'!$E49-1900)/400,0)+8,IF('Delegatberegning - betalt medle'!$E49&gt;150,ROUNDUP(('Delegatberegning - betalt medle'!$E49-150)/250,0)+1,ROUNDUP('Delegatberegning - betalt medle'!$E49/300,0))))</f>
        <v>0</v>
      </c>
      <c r="G49" s="20">
        <f t="shared" si="1"/>
        <v>1</v>
      </c>
      <c r="H49" s="21"/>
      <c r="I49" s="46"/>
      <c r="J49" s="42"/>
      <c r="K49" s="42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ht="15.75" customHeight="1">
      <c r="A50" s="28" t="s">
        <v>59</v>
      </c>
      <c r="B50" s="29" t="s">
        <v>51</v>
      </c>
      <c r="C50" s="25">
        <v>2.0</v>
      </c>
      <c r="D50" s="25">
        <v>1.0</v>
      </c>
      <c r="E50" s="25">
        <v>0.0</v>
      </c>
      <c r="F50" s="14">
        <f>IF('Delegatberegning - betalt medle'!$E50&gt;7900,ROUNDUP(('Delegatberegning - betalt medle'!$E50-7900)/700,0)+23,IF('Delegatberegning - betalt medle'!$E50&gt;1900,ROUNDUP(('Delegatberegning - betalt medle'!$E50-1900)/400,0)+8,IF('Delegatberegning - betalt medle'!$E50&gt;150,ROUNDUP(('Delegatberegning - betalt medle'!$E50-150)/250,0)+1,ROUNDUP('Delegatberegning - betalt medle'!$E50/300,0))))</f>
        <v>0</v>
      </c>
      <c r="G50" s="15">
        <f t="shared" si="1"/>
        <v>1</v>
      </c>
      <c r="H50" s="23"/>
      <c r="I50" s="16"/>
      <c r="J50" s="42"/>
      <c r="K50" s="4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</row>
    <row r="51" ht="15.75" customHeight="1">
      <c r="A51" s="30" t="s">
        <v>60</v>
      </c>
      <c r="B51" s="31" t="s">
        <v>51</v>
      </c>
      <c r="C51" s="22">
        <v>22.0</v>
      </c>
      <c r="D51" s="22">
        <v>1.0</v>
      </c>
      <c r="E51" s="22">
        <v>365.0</v>
      </c>
      <c r="F51" s="19">
        <f>IF('Delegatberegning - betalt medle'!$E51&gt;7900,ROUNDUP(('Delegatberegning - betalt medle'!$E51-7900)/700,0)+23,IF('Delegatberegning - betalt medle'!$E51&gt;1900,ROUNDUP(('Delegatberegning - betalt medle'!$E51-1900)/400,0)+8,IF('Delegatberegning - betalt medle'!$E51&gt;150,ROUNDUP(('Delegatberegning - betalt medle'!$E51-150)/250,0)+1,ROUNDUP('Delegatberegning - betalt medle'!$E51/300,0))))</f>
        <v>2</v>
      </c>
      <c r="G51" s="20">
        <f t="shared" si="1"/>
        <v>3</v>
      </c>
      <c r="H51" s="21"/>
      <c r="I51" s="46"/>
      <c r="J51" s="42"/>
      <c r="K51" s="42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ht="15.75" customHeight="1">
      <c r="A52" s="28" t="s">
        <v>61</v>
      </c>
      <c r="B52" s="29" t="s">
        <v>51</v>
      </c>
      <c r="C52" s="25">
        <v>1.0</v>
      </c>
      <c r="D52" s="25">
        <v>1.0</v>
      </c>
      <c r="E52" s="25">
        <v>0.0</v>
      </c>
      <c r="F52" s="14">
        <f>IF('Delegatberegning - betalt medle'!$E52&gt;7900,ROUNDUP(('Delegatberegning - betalt medle'!$E52-7900)/700,0)+23,IF('Delegatberegning - betalt medle'!$E52&gt;1900,ROUNDUP(('Delegatberegning - betalt medle'!$E52-1900)/400,0)+8,IF('Delegatberegning - betalt medle'!$E52&gt;150,ROUNDUP(('Delegatberegning - betalt medle'!$E52-150)/250,0)+1,ROUNDUP('Delegatberegning - betalt medle'!$E52/300,0))))</f>
        <v>0</v>
      </c>
      <c r="G52" s="15">
        <f t="shared" si="1"/>
        <v>1</v>
      </c>
      <c r="H52" s="23"/>
      <c r="I52" s="16"/>
      <c r="J52" s="42"/>
      <c r="K52" s="4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</row>
    <row r="53" ht="15.75" customHeight="1">
      <c r="A53" s="17" t="s">
        <v>62</v>
      </c>
      <c r="B53" s="31" t="s">
        <v>63</v>
      </c>
      <c r="C53" s="32"/>
      <c r="D53" s="32">
        <v>10.0</v>
      </c>
      <c r="E53" s="32"/>
      <c r="F53" s="32"/>
      <c r="G53" s="33">
        <v>10.0</v>
      </c>
      <c r="H53" s="50"/>
      <c r="I53" s="55"/>
      <c r="J53" s="42"/>
      <c r="K53" s="42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</row>
    <row r="54" ht="15.75" customHeight="1">
      <c r="A54" s="36"/>
      <c r="B54" s="37"/>
      <c r="C54" s="38"/>
      <c r="D54" s="38"/>
      <c r="E54" s="38"/>
      <c r="F54" s="38"/>
      <c r="G54" s="38"/>
      <c r="H54" s="38">
        <f>SUM(G4:G53)</f>
        <v>228</v>
      </c>
      <c r="I54" s="56"/>
      <c r="J54" s="57"/>
      <c r="K54" s="57"/>
    </row>
    <row r="55" ht="15.75" customHeight="1">
      <c r="A55" s="58"/>
      <c r="C55" s="59"/>
      <c r="I55" s="57"/>
      <c r="J55" s="57"/>
      <c r="K55" s="57"/>
    </row>
    <row r="56" ht="15.75" customHeight="1">
      <c r="A56" s="58"/>
      <c r="C56" s="59"/>
      <c r="I56" s="57"/>
      <c r="J56" s="57"/>
      <c r="K56" s="57"/>
    </row>
    <row r="57" ht="15.75" customHeight="1">
      <c r="A57" s="58" t="s">
        <v>66</v>
      </c>
      <c r="B57" s="60"/>
      <c r="C57" s="61"/>
      <c r="G57" s="62">
        <v>40.0</v>
      </c>
      <c r="H57" s="57" t="s">
        <v>67</v>
      </c>
      <c r="I57" s="57"/>
      <c r="J57" s="57"/>
      <c r="K57" s="57" t="s">
        <v>68</v>
      </c>
    </row>
    <row r="58" ht="15.75" customHeight="1">
      <c r="A58" s="58" t="s">
        <v>69</v>
      </c>
      <c r="B58" s="63"/>
      <c r="C58" s="61"/>
      <c r="D58" s="61"/>
      <c r="E58" s="61"/>
      <c r="F58" s="61"/>
      <c r="G58" s="62"/>
      <c r="H58" s="57"/>
      <c r="I58" s="59"/>
      <c r="J58" s="64"/>
      <c r="K58" s="65"/>
      <c r="L58" s="65"/>
      <c r="M58" s="66"/>
    </row>
    <row r="59" ht="15.75" customHeight="1">
      <c r="A59" s="58" t="s">
        <v>70</v>
      </c>
      <c r="B59" s="63"/>
      <c r="C59" s="61"/>
      <c r="D59" s="61"/>
      <c r="E59" s="61"/>
      <c r="F59" s="61"/>
      <c r="G59" s="62"/>
      <c r="H59" s="57"/>
      <c r="I59" s="59"/>
      <c r="J59" s="64"/>
      <c r="K59" s="65"/>
      <c r="L59" s="65"/>
      <c r="M59" s="66"/>
    </row>
    <row r="60" ht="15.75" customHeight="1">
      <c r="A60" s="67" t="s">
        <v>71</v>
      </c>
      <c r="B60" s="68"/>
      <c r="C60" s="61"/>
      <c r="D60" s="61"/>
      <c r="E60" s="61"/>
      <c r="F60" s="61"/>
      <c r="G60" s="62"/>
      <c r="H60" s="57"/>
      <c r="I60" s="59"/>
      <c r="J60" s="64"/>
      <c r="K60" s="65"/>
      <c r="L60" s="65"/>
      <c r="M60" s="66"/>
    </row>
    <row r="61" ht="15.75" customHeight="1">
      <c r="A61" s="69" t="s">
        <v>72</v>
      </c>
      <c r="B61" s="70"/>
      <c r="C61" s="71">
        <f t="shared" ref="C61:G61" si="2">SUM(C4:C60)</f>
        <v>1486</v>
      </c>
      <c r="D61" s="71">
        <f t="shared" si="2"/>
        <v>85</v>
      </c>
      <c r="E61" s="71">
        <f t="shared" si="2"/>
        <v>31283</v>
      </c>
      <c r="F61" s="71">
        <f t="shared" si="2"/>
        <v>143</v>
      </c>
      <c r="G61" s="72">
        <f t="shared" si="2"/>
        <v>268</v>
      </c>
      <c r="H61" s="73"/>
      <c r="I61" s="74"/>
      <c r="J61" s="75"/>
      <c r="K61" s="76"/>
      <c r="L61" s="65"/>
      <c r="M61" s="65"/>
    </row>
    <row r="62" ht="15.75" customHeight="1">
      <c r="C62" s="77"/>
      <c r="F62" s="78"/>
      <c r="G62" s="4"/>
      <c r="I62" s="79"/>
      <c r="J62" s="66"/>
      <c r="K62" s="76"/>
      <c r="L62" s="65"/>
      <c r="M62" s="65"/>
    </row>
    <row r="63" ht="15.75" customHeight="1">
      <c r="C63" s="77"/>
      <c r="G63" s="4"/>
      <c r="I63" s="65"/>
      <c r="J63" s="65"/>
      <c r="K63" s="65"/>
      <c r="L63" s="65"/>
      <c r="M63" s="65"/>
    </row>
    <row r="64" ht="15.75" customHeight="1">
      <c r="C64" s="77"/>
      <c r="G64" s="4"/>
    </row>
    <row r="65" ht="15.75" customHeight="1">
      <c r="C65" s="77"/>
      <c r="G65" s="4"/>
    </row>
    <row r="66" ht="15.75" customHeight="1">
      <c r="C66" s="77"/>
      <c r="G66" s="4"/>
    </row>
    <row r="67" ht="15.75" customHeight="1">
      <c r="C67" s="77"/>
      <c r="G67" s="4"/>
    </row>
    <row r="68" ht="15.75" customHeight="1">
      <c r="C68" s="77"/>
      <c r="G68" s="4"/>
    </row>
    <row r="69" ht="15.75" customHeight="1">
      <c r="C69" s="77"/>
      <c r="G69" s="4"/>
    </row>
    <row r="70" ht="15.75" customHeight="1">
      <c r="C70" s="77"/>
      <c r="G70" s="4"/>
    </row>
    <row r="71" ht="15.75" customHeight="1">
      <c r="C71" s="77"/>
      <c r="G71" s="4"/>
    </row>
    <row r="72" ht="15.75" customHeight="1">
      <c r="C72" s="77"/>
      <c r="G72" s="4"/>
    </row>
    <row r="73" ht="15.75" customHeight="1">
      <c r="C73" s="77"/>
      <c r="G73" s="4"/>
    </row>
    <row r="74" ht="15.75" customHeight="1">
      <c r="C74" s="77"/>
      <c r="G74" s="4"/>
    </row>
    <row r="75" ht="15.75" customHeight="1">
      <c r="C75" s="77"/>
      <c r="G75" s="4"/>
    </row>
    <row r="76" ht="15.75" customHeight="1">
      <c r="C76" s="77"/>
      <c r="G76" s="4"/>
    </row>
    <row r="77" ht="15.75" customHeight="1">
      <c r="C77" s="77"/>
      <c r="G77" s="4"/>
    </row>
    <row r="78" ht="15.75" customHeight="1">
      <c r="C78" s="77"/>
      <c r="G78" s="4"/>
    </row>
    <row r="79" ht="15.75" customHeight="1">
      <c r="C79" s="77"/>
      <c r="G79" s="4"/>
    </row>
    <row r="80" ht="15.75" customHeight="1">
      <c r="C80" s="77"/>
      <c r="G80" s="4"/>
    </row>
    <row r="81" ht="15.75" customHeight="1">
      <c r="C81" s="77"/>
      <c r="G81" s="4"/>
    </row>
    <row r="82" ht="15.75" customHeight="1">
      <c r="C82" s="77"/>
      <c r="G82" s="4"/>
    </row>
    <row r="83" ht="15.75" customHeight="1">
      <c r="C83" s="77"/>
      <c r="G83" s="4"/>
    </row>
    <row r="84" ht="15.75" customHeight="1">
      <c r="C84" s="77"/>
      <c r="G84" s="4"/>
    </row>
    <row r="85" ht="15.75" customHeight="1">
      <c r="C85" s="77"/>
      <c r="G85" s="4"/>
    </row>
    <row r="86" ht="15.75" customHeight="1">
      <c r="C86" s="77"/>
      <c r="G86" s="4"/>
    </row>
    <row r="87" ht="15.75" customHeight="1">
      <c r="C87" s="77"/>
      <c r="G87" s="4"/>
    </row>
    <row r="88" ht="15.75" customHeight="1">
      <c r="C88" s="77"/>
      <c r="G88" s="4"/>
    </row>
    <row r="89" ht="15.75" customHeight="1">
      <c r="C89" s="77"/>
      <c r="G89" s="4"/>
    </row>
    <row r="90" ht="15.75" customHeight="1">
      <c r="C90" s="77"/>
      <c r="G90" s="4"/>
    </row>
    <row r="91" ht="15.75" customHeight="1">
      <c r="C91" s="77"/>
      <c r="G91" s="4"/>
    </row>
    <row r="92" ht="15.75" customHeight="1">
      <c r="C92" s="77"/>
      <c r="G92" s="4"/>
    </row>
    <row r="93" ht="15.75" customHeight="1">
      <c r="C93" s="77"/>
      <c r="G93" s="4"/>
    </row>
    <row r="94" ht="15.75" customHeight="1">
      <c r="C94" s="77"/>
      <c r="G94" s="4"/>
    </row>
    <row r="95" ht="15.75" customHeight="1">
      <c r="C95" s="77"/>
      <c r="G95" s="4"/>
    </row>
    <row r="96" ht="15.75" customHeight="1">
      <c r="C96" s="77"/>
      <c r="G96" s="4"/>
    </row>
    <row r="97" ht="15.75" customHeight="1">
      <c r="C97" s="77"/>
      <c r="G97" s="4"/>
    </row>
    <row r="98" ht="15.75" customHeight="1">
      <c r="C98" s="77"/>
      <c r="G98" s="4"/>
    </row>
    <row r="99" ht="15.75" customHeight="1">
      <c r="C99" s="77"/>
      <c r="G99" s="4"/>
    </row>
    <row r="100" ht="15.75" customHeight="1">
      <c r="C100" s="77"/>
      <c r="G100" s="4"/>
    </row>
    <row r="101" ht="15.75" customHeight="1">
      <c r="C101" s="77"/>
      <c r="G101" s="4"/>
    </row>
    <row r="102" ht="15.75" customHeight="1">
      <c r="C102" s="77"/>
      <c r="G102" s="4"/>
    </row>
    <row r="103" ht="15.75" customHeight="1">
      <c r="C103" s="77"/>
      <c r="G103" s="4"/>
    </row>
    <row r="104" ht="15.75" customHeight="1">
      <c r="C104" s="77"/>
      <c r="G104" s="4"/>
    </row>
    <row r="105" ht="15.75" customHeight="1">
      <c r="C105" s="77"/>
      <c r="G105" s="4"/>
    </row>
    <row r="106" ht="15.75" customHeight="1">
      <c r="C106" s="77"/>
      <c r="G106" s="4"/>
    </row>
    <row r="107" ht="15.75" customHeight="1">
      <c r="C107" s="77"/>
      <c r="G107" s="4"/>
    </row>
    <row r="108" ht="15.75" customHeight="1">
      <c r="C108" s="77"/>
      <c r="G108" s="4"/>
    </row>
    <row r="109" ht="15.75" customHeight="1">
      <c r="C109" s="77"/>
      <c r="G109" s="4"/>
    </row>
    <row r="110" ht="15.75" customHeight="1">
      <c r="C110" s="77"/>
      <c r="G110" s="4"/>
    </row>
    <row r="111" ht="15.75" customHeight="1">
      <c r="C111" s="77"/>
      <c r="G111" s="4"/>
    </row>
    <row r="112" ht="15.75" customHeight="1">
      <c r="C112" s="77"/>
      <c r="G112" s="4"/>
    </row>
    <row r="113" ht="15.75" customHeight="1">
      <c r="C113" s="77"/>
      <c r="G113" s="4"/>
    </row>
    <row r="114" ht="15.75" customHeight="1">
      <c r="C114" s="77"/>
      <c r="G114" s="4"/>
    </row>
    <row r="115" ht="15.75" customHeight="1">
      <c r="C115" s="77"/>
      <c r="G115" s="4"/>
    </row>
    <row r="116" ht="15.75" customHeight="1">
      <c r="C116" s="77"/>
      <c r="G116" s="4"/>
    </row>
    <row r="117" ht="15.75" customHeight="1">
      <c r="C117" s="77"/>
      <c r="G117" s="4"/>
    </row>
    <row r="118" ht="15.75" customHeight="1">
      <c r="C118" s="77"/>
      <c r="G118" s="4"/>
    </row>
    <row r="119" ht="15.75" customHeight="1">
      <c r="C119" s="77"/>
      <c r="G119" s="4"/>
    </row>
    <row r="120" ht="15.75" customHeight="1">
      <c r="C120" s="77"/>
      <c r="G120" s="4"/>
    </row>
    <row r="121" ht="15.75" customHeight="1">
      <c r="C121" s="77"/>
      <c r="G121" s="4"/>
    </row>
    <row r="122" ht="15.75" customHeight="1">
      <c r="C122" s="77"/>
      <c r="G122" s="4"/>
    </row>
    <row r="123" ht="15.75" customHeight="1">
      <c r="C123" s="77"/>
      <c r="G123" s="4"/>
    </row>
    <row r="124" ht="15.75" customHeight="1">
      <c r="C124" s="77"/>
      <c r="G124" s="4"/>
    </row>
    <row r="125" ht="15.75" customHeight="1">
      <c r="C125" s="77"/>
      <c r="G125" s="4"/>
    </row>
    <row r="126" ht="15.75" customHeight="1">
      <c r="C126" s="77"/>
      <c r="G126" s="4"/>
    </row>
    <row r="127" ht="15.75" customHeight="1">
      <c r="C127" s="77"/>
      <c r="G127" s="4"/>
    </row>
    <row r="128" ht="15.75" customHeight="1">
      <c r="C128" s="77"/>
      <c r="G128" s="4"/>
    </row>
    <row r="129" ht="15.75" customHeight="1">
      <c r="C129" s="77"/>
      <c r="G129" s="4"/>
    </row>
    <row r="130" ht="15.75" customHeight="1">
      <c r="C130" s="77"/>
      <c r="G130" s="4"/>
    </row>
    <row r="131" ht="15.75" customHeight="1">
      <c r="C131" s="77"/>
      <c r="G131" s="4"/>
    </row>
    <row r="132" ht="15.75" customHeight="1">
      <c r="C132" s="77"/>
      <c r="G132" s="4"/>
    </row>
    <row r="133" ht="15.75" customHeight="1">
      <c r="C133" s="77"/>
      <c r="G133" s="4"/>
    </row>
    <row r="134" ht="15.75" customHeight="1">
      <c r="C134" s="77"/>
      <c r="G134" s="4"/>
    </row>
    <row r="135" ht="15.75" customHeight="1">
      <c r="C135" s="77"/>
      <c r="G135" s="4"/>
    </row>
    <row r="136" ht="15.75" customHeight="1">
      <c r="C136" s="77"/>
      <c r="G136" s="4"/>
    </row>
    <row r="137" ht="15.75" customHeight="1">
      <c r="C137" s="77"/>
      <c r="G137" s="4"/>
    </row>
    <row r="138" ht="15.75" customHeight="1">
      <c r="C138" s="77"/>
      <c r="G138" s="4"/>
    </row>
    <row r="139" ht="15.75" customHeight="1">
      <c r="C139" s="77"/>
      <c r="G139" s="4"/>
    </row>
    <row r="140" ht="15.75" customHeight="1">
      <c r="C140" s="77"/>
      <c r="G140" s="4"/>
    </row>
    <row r="141" ht="15.75" customHeight="1">
      <c r="C141" s="77"/>
      <c r="G141" s="4"/>
    </row>
    <row r="142" ht="15.75" customHeight="1">
      <c r="C142" s="77"/>
      <c r="G142" s="4"/>
    </row>
    <row r="143" ht="15.75" customHeight="1">
      <c r="C143" s="77"/>
      <c r="G143" s="4"/>
    </row>
    <row r="144" ht="15.75" customHeight="1">
      <c r="C144" s="77"/>
      <c r="G144" s="4"/>
    </row>
    <row r="145" ht="15.75" customHeight="1">
      <c r="C145" s="77"/>
      <c r="G145" s="4"/>
    </row>
    <row r="146" ht="15.75" customHeight="1">
      <c r="C146" s="77"/>
      <c r="G146" s="4"/>
    </row>
    <row r="147" ht="15.75" customHeight="1">
      <c r="C147" s="77"/>
      <c r="G147" s="4"/>
    </row>
    <row r="148" ht="15.75" customHeight="1">
      <c r="C148" s="77"/>
      <c r="G148" s="4"/>
    </row>
    <row r="149" ht="15.75" customHeight="1">
      <c r="C149" s="77"/>
      <c r="G149" s="4"/>
    </row>
    <row r="150" ht="15.75" customHeight="1">
      <c r="C150" s="77"/>
      <c r="G150" s="4"/>
    </row>
    <row r="151" ht="15.75" customHeight="1">
      <c r="C151" s="77"/>
      <c r="G151" s="4"/>
    </row>
    <row r="152" ht="15.75" customHeight="1">
      <c r="C152" s="77"/>
      <c r="G152" s="4"/>
    </row>
    <row r="153" ht="15.75" customHeight="1">
      <c r="C153" s="77"/>
      <c r="G153" s="4"/>
    </row>
    <row r="154" ht="15.75" customHeight="1">
      <c r="C154" s="77"/>
      <c r="G154" s="4"/>
    </row>
    <row r="155" ht="15.75" customHeight="1">
      <c r="C155" s="77"/>
      <c r="G155" s="4"/>
    </row>
    <row r="156" ht="15.75" customHeight="1">
      <c r="C156" s="77"/>
      <c r="G156" s="4"/>
    </row>
    <row r="157" ht="15.75" customHeight="1">
      <c r="C157" s="77"/>
      <c r="G157" s="4"/>
    </row>
    <row r="158" ht="15.75" customHeight="1">
      <c r="C158" s="77"/>
      <c r="G158" s="4"/>
    </row>
    <row r="159" ht="15.75" customHeight="1">
      <c r="C159" s="77"/>
      <c r="G159" s="4"/>
    </row>
    <row r="160" ht="15.75" customHeight="1">
      <c r="C160" s="77"/>
      <c r="G160" s="4"/>
    </row>
    <row r="161" ht="15.75" customHeight="1">
      <c r="C161" s="77"/>
      <c r="G161" s="4"/>
    </row>
    <row r="162" ht="15.75" customHeight="1">
      <c r="C162" s="77"/>
      <c r="G162" s="4"/>
    </row>
    <row r="163" ht="15.75" customHeight="1">
      <c r="C163" s="77"/>
      <c r="G163" s="4"/>
    </row>
    <row r="164" ht="15.75" customHeight="1">
      <c r="C164" s="77"/>
      <c r="G164" s="4"/>
    </row>
    <row r="165" ht="15.75" customHeight="1">
      <c r="C165" s="77"/>
      <c r="G165" s="4"/>
    </row>
    <row r="166" ht="15.75" customHeight="1">
      <c r="C166" s="77"/>
      <c r="G166" s="4"/>
    </row>
    <row r="167" ht="15.75" customHeight="1">
      <c r="C167" s="77"/>
      <c r="G167" s="4"/>
    </row>
    <row r="168" ht="15.75" customHeight="1">
      <c r="C168" s="77"/>
      <c r="G168" s="4"/>
    </row>
    <row r="169" ht="15.75" customHeight="1">
      <c r="C169" s="77"/>
      <c r="G169" s="4"/>
    </row>
    <row r="170" ht="15.75" customHeight="1">
      <c r="C170" s="77"/>
      <c r="G170" s="4"/>
    </row>
    <row r="171" ht="15.75" customHeight="1">
      <c r="C171" s="77"/>
      <c r="G171" s="4"/>
    </row>
    <row r="172" ht="15.75" customHeight="1">
      <c r="C172" s="77"/>
      <c r="G172" s="4"/>
    </row>
    <row r="173" ht="15.75" customHeight="1">
      <c r="C173" s="77"/>
      <c r="G173" s="4"/>
    </row>
    <row r="174" ht="15.75" customHeight="1">
      <c r="C174" s="77"/>
      <c r="G174" s="4"/>
    </row>
    <row r="175" ht="15.75" customHeight="1">
      <c r="C175" s="77"/>
      <c r="G175" s="4"/>
    </row>
    <row r="176" ht="15.75" customHeight="1">
      <c r="C176" s="77"/>
      <c r="G176" s="4"/>
    </row>
    <row r="177" ht="15.75" customHeight="1">
      <c r="C177" s="77"/>
      <c r="G177" s="4"/>
    </row>
    <row r="178" ht="15.75" customHeight="1">
      <c r="C178" s="77"/>
      <c r="G178" s="4"/>
    </row>
    <row r="179" ht="15.75" customHeight="1">
      <c r="C179" s="77"/>
      <c r="G179" s="4"/>
    </row>
    <row r="180" ht="15.75" customHeight="1">
      <c r="C180" s="77"/>
      <c r="G180" s="4"/>
    </row>
    <row r="181" ht="15.75" customHeight="1">
      <c r="C181" s="77"/>
      <c r="G181" s="4"/>
    </row>
    <row r="182" ht="15.75" customHeight="1">
      <c r="C182" s="77"/>
      <c r="G182" s="4"/>
    </row>
    <row r="183" ht="15.75" customHeight="1">
      <c r="C183" s="77"/>
      <c r="G183" s="4"/>
    </row>
    <row r="184" ht="15.75" customHeight="1">
      <c r="C184" s="77"/>
      <c r="G184" s="4"/>
    </row>
    <row r="185" ht="15.75" customHeight="1">
      <c r="C185" s="77"/>
      <c r="G185" s="4"/>
    </row>
    <row r="186" ht="15.75" customHeight="1">
      <c r="C186" s="77"/>
      <c r="G186" s="4"/>
    </row>
    <row r="187" ht="15.75" customHeight="1">
      <c r="C187" s="77"/>
      <c r="G187" s="4"/>
    </row>
    <row r="188" ht="15.75" customHeight="1">
      <c r="C188" s="77"/>
      <c r="G188" s="4"/>
    </row>
    <row r="189" ht="15.75" customHeight="1">
      <c r="C189" s="77"/>
      <c r="G189" s="4"/>
    </row>
    <row r="190" ht="15.75" customHeight="1">
      <c r="C190" s="77"/>
      <c r="G190" s="4"/>
    </row>
    <row r="191" ht="15.75" customHeight="1">
      <c r="C191" s="77"/>
      <c r="G191" s="4"/>
    </row>
    <row r="192" ht="15.75" customHeight="1">
      <c r="C192" s="77"/>
      <c r="G192" s="4"/>
    </row>
    <row r="193" ht="15.75" customHeight="1">
      <c r="C193" s="77"/>
      <c r="G193" s="4"/>
    </row>
    <row r="194" ht="15.75" customHeight="1">
      <c r="C194" s="77"/>
      <c r="G194" s="4"/>
    </row>
    <row r="195" ht="15.75" customHeight="1">
      <c r="C195" s="77"/>
      <c r="G195" s="4"/>
    </row>
    <row r="196" ht="15.75" customHeight="1">
      <c r="C196" s="77"/>
      <c r="G196" s="4"/>
    </row>
    <row r="197" ht="15.75" customHeight="1">
      <c r="C197" s="77"/>
      <c r="G197" s="4"/>
    </row>
    <row r="198" ht="15.75" customHeight="1">
      <c r="C198" s="77"/>
      <c r="G198" s="4"/>
    </row>
    <row r="199" ht="15.75" customHeight="1">
      <c r="C199" s="77"/>
      <c r="G199" s="4"/>
    </row>
    <row r="200" ht="15.75" customHeight="1">
      <c r="C200" s="77"/>
      <c r="G200" s="4"/>
    </row>
    <row r="201" ht="15.75" customHeight="1">
      <c r="C201" s="77"/>
      <c r="G201" s="4"/>
    </row>
    <row r="202" ht="15.75" customHeight="1">
      <c r="C202" s="77"/>
      <c r="G202" s="4"/>
    </row>
    <row r="203" ht="15.75" customHeight="1">
      <c r="C203" s="77"/>
      <c r="G203" s="4"/>
    </row>
    <row r="204" ht="15.75" customHeight="1">
      <c r="C204" s="77"/>
      <c r="G204" s="4"/>
    </row>
    <row r="205" ht="15.75" customHeight="1">
      <c r="C205" s="77"/>
      <c r="G205" s="4"/>
    </row>
    <row r="206" ht="15.75" customHeight="1">
      <c r="C206" s="77"/>
      <c r="G206" s="4"/>
    </row>
    <row r="207" ht="15.75" customHeight="1">
      <c r="C207" s="77"/>
      <c r="G207" s="4"/>
    </row>
    <row r="208" ht="15.75" customHeight="1">
      <c r="C208" s="77"/>
      <c r="G208" s="4"/>
    </row>
    <row r="209" ht="15.75" customHeight="1">
      <c r="C209" s="77"/>
      <c r="G209" s="4"/>
    </row>
    <row r="210" ht="15.75" customHeight="1">
      <c r="C210" s="77"/>
      <c r="G210" s="4"/>
    </row>
    <row r="211" ht="15.75" customHeight="1">
      <c r="C211" s="77"/>
      <c r="G211" s="4"/>
    </row>
    <row r="212" ht="15.75" customHeight="1">
      <c r="C212" s="77"/>
      <c r="G212" s="4"/>
    </row>
    <row r="213" ht="15.75" customHeight="1">
      <c r="C213" s="77"/>
      <c r="G213" s="4"/>
    </row>
    <row r="214" ht="15.75" customHeight="1">
      <c r="C214" s="77"/>
      <c r="G214" s="4"/>
    </row>
    <row r="215" ht="15.75" customHeight="1">
      <c r="C215" s="77"/>
      <c r="G215" s="4"/>
    </row>
    <row r="216" ht="15.75" customHeight="1">
      <c r="C216" s="77"/>
      <c r="G216" s="4"/>
    </row>
    <row r="217" ht="15.75" customHeight="1">
      <c r="C217" s="77"/>
      <c r="G217" s="4"/>
    </row>
    <row r="218" ht="15.75" customHeight="1">
      <c r="C218" s="77"/>
      <c r="G218" s="4"/>
    </row>
    <row r="219" ht="15.75" customHeight="1">
      <c r="C219" s="77"/>
      <c r="G219" s="4"/>
    </row>
    <row r="220" ht="15.75" customHeight="1">
      <c r="C220" s="77"/>
      <c r="G220" s="4"/>
    </row>
    <row r="221" ht="15.75" customHeight="1">
      <c r="C221" s="77"/>
      <c r="G221" s="4"/>
    </row>
    <row r="222" ht="15.75" customHeight="1">
      <c r="C222" s="77"/>
      <c r="G222" s="4"/>
    </row>
    <row r="223" ht="15.75" customHeight="1">
      <c r="C223" s="77"/>
      <c r="G223" s="4"/>
    </row>
    <row r="224" ht="15.75" customHeight="1">
      <c r="C224" s="77"/>
      <c r="G224" s="4"/>
    </row>
    <row r="225" ht="15.75" customHeight="1">
      <c r="C225" s="77"/>
      <c r="G225" s="4"/>
    </row>
    <row r="226" ht="15.75" customHeight="1">
      <c r="C226" s="77"/>
      <c r="G226" s="4"/>
    </row>
    <row r="227" ht="15.75" customHeight="1">
      <c r="C227" s="77"/>
      <c r="G227" s="4"/>
    </row>
    <row r="228" ht="15.75" customHeight="1">
      <c r="C228" s="77"/>
      <c r="G228" s="4"/>
    </row>
    <row r="229" ht="15.75" customHeight="1">
      <c r="C229" s="77"/>
      <c r="G229" s="4"/>
    </row>
    <row r="230" ht="15.75" customHeight="1">
      <c r="C230" s="77"/>
      <c r="G230" s="4"/>
    </row>
    <row r="231" ht="15.75" customHeight="1">
      <c r="C231" s="77"/>
      <c r="G231" s="4"/>
    </row>
    <row r="232" ht="15.75" customHeight="1">
      <c r="C232" s="77"/>
      <c r="G232" s="4"/>
    </row>
    <row r="233" ht="15.75" customHeight="1">
      <c r="C233" s="77"/>
      <c r="G233" s="4"/>
    </row>
    <row r="234" ht="15.75" customHeight="1">
      <c r="C234" s="77"/>
      <c r="G234" s="4"/>
    </row>
    <row r="235" ht="15.75" customHeight="1">
      <c r="C235" s="77"/>
      <c r="G235" s="4"/>
    </row>
    <row r="236" ht="15.75" customHeight="1">
      <c r="C236" s="77"/>
      <c r="G236" s="4"/>
    </row>
    <row r="237" ht="15.75" customHeight="1">
      <c r="C237" s="77"/>
      <c r="G237" s="4"/>
    </row>
    <row r="238" ht="15.75" customHeight="1">
      <c r="C238" s="77"/>
      <c r="G238" s="4"/>
    </row>
    <row r="239" ht="15.75" customHeight="1">
      <c r="C239" s="77"/>
      <c r="G239" s="4"/>
    </row>
    <row r="240" ht="15.75" customHeight="1">
      <c r="C240" s="77"/>
      <c r="G240" s="4"/>
    </row>
    <row r="241" ht="15.75" customHeight="1">
      <c r="C241" s="77"/>
      <c r="G241" s="4"/>
    </row>
    <row r="242" ht="15.75" customHeight="1">
      <c r="C242" s="77"/>
      <c r="G242" s="4"/>
    </row>
    <row r="243" ht="15.75" customHeight="1">
      <c r="C243" s="77"/>
      <c r="G243" s="4"/>
    </row>
    <row r="244" ht="15.75" customHeight="1">
      <c r="C244" s="77"/>
      <c r="G244" s="4"/>
    </row>
    <row r="245" ht="15.75" customHeight="1">
      <c r="C245" s="77"/>
      <c r="G245" s="4"/>
    </row>
    <row r="246" ht="15.75" customHeight="1">
      <c r="C246" s="77"/>
      <c r="G246" s="4"/>
    </row>
    <row r="247" ht="15.75" customHeight="1">
      <c r="C247" s="77"/>
      <c r="G247" s="4"/>
    </row>
    <row r="248" ht="15.75" customHeight="1">
      <c r="C248" s="77"/>
      <c r="G248" s="4"/>
    </row>
    <row r="249" ht="15.75" customHeight="1">
      <c r="C249" s="77"/>
      <c r="G249" s="4"/>
    </row>
    <row r="250" ht="15.75" customHeight="1">
      <c r="C250" s="77"/>
      <c r="G250" s="4"/>
    </row>
    <row r="251" ht="15.75" customHeight="1">
      <c r="C251" s="77"/>
      <c r="G251" s="4"/>
    </row>
    <row r="252" ht="15.75" customHeight="1">
      <c r="C252" s="77"/>
      <c r="G252" s="4"/>
    </row>
    <row r="253" ht="15.75" customHeight="1">
      <c r="C253" s="77"/>
      <c r="G253" s="4"/>
    </row>
    <row r="254" ht="15.75" customHeight="1">
      <c r="C254" s="77"/>
      <c r="G254" s="4"/>
    </row>
    <row r="255" ht="15.75" customHeight="1">
      <c r="C255" s="77"/>
      <c r="G255" s="4"/>
    </row>
    <row r="256" ht="15.75" customHeight="1">
      <c r="C256" s="77"/>
      <c r="G256" s="4"/>
    </row>
    <row r="257" ht="15.75" customHeight="1">
      <c r="C257" s="77"/>
      <c r="G257" s="4"/>
    </row>
    <row r="258" ht="15.75" customHeight="1">
      <c r="C258" s="77"/>
      <c r="G258" s="4"/>
    </row>
    <row r="259" ht="15.75" customHeight="1">
      <c r="C259" s="77"/>
      <c r="G259" s="4"/>
    </row>
    <row r="260" ht="15.75" customHeight="1">
      <c r="C260" s="77"/>
      <c r="G260" s="4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I$52"/>
  <customSheetViews>
    <customSheetView guid="{9ECD6037-0D4F-4BBC-BB55-A6B4803519A1}" filter="1" showAutoFilter="1">
      <autoFilter ref="$A$3:$Z$54">
        <sortState ref="A3:Z54">
          <sortCondition ref="A3:A54"/>
        </sortState>
      </autoFilter>
      <extLst>
        <ext uri="GoogleSheetsCustomDataVersion1">
          <go:sheetsCustomData xmlns:go="http://customooxmlschemas.google.com/" filterViewId="236345830"/>
        </ext>
      </extLst>
    </customSheetView>
  </customSheetViews>
  <mergeCells count="1">
    <mergeCell ref="A1:F1"/>
  </mergeCells>
  <conditionalFormatting sqref="G61">
    <cfRule type="notContainsBlanks" dxfId="0" priority="1">
      <formula>LEN(TRIM(G61))&gt;0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80" t="s">
        <v>73</v>
      </c>
    </row>
    <row r="2" ht="15.75" customHeight="1">
      <c r="A2" s="81"/>
    </row>
    <row r="3" ht="15.75" customHeight="1">
      <c r="A3" s="82" t="s">
        <v>74</v>
      </c>
    </row>
    <row r="4" ht="15.75" customHeight="1">
      <c r="A4" s="80" t="s">
        <v>75</v>
      </c>
    </row>
    <row r="5" ht="15.75" customHeight="1">
      <c r="A5" s="80" t="s">
        <v>76</v>
      </c>
    </row>
    <row r="6" ht="15.75" customHeight="1">
      <c r="A6" s="80" t="s">
        <v>77</v>
      </c>
    </row>
    <row r="7" ht="15.75" customHeight="1">
      <c r="A7" s="80" t="s">
        <v>78</v>
      </c>
    </row>
    <row r="8" ht="15.75" customHeight="1">
      <c r="A8" s="81"/>
    </row>
    <row r="9" ht="15.75" customHeight="1">
      <c r="A9" s="82" t="s">
        <v>79</v>
      </c>
      <c r="E9" s="83"/>
    </row>
    <row r="10" ht="15.75" customHeight="1">
      <c r="A10" s="80" t="s">
        <v>80</v>
      </c>
      <c r="E10" s="84"/>
      <c r="H10" s="85"/>
    </row>
    <row r="11" ht="15.75" customHeight="1">
      <c r="A11" s="80" t="s">
        <v>81</v>
      </c>
      <c r="E11" s="83"/>
      <c r="H11" s="86"/>
    </row>
    <row r="12" ht="15.75" customHeight="1">
      <c r="A12" s="80" t="s">
        <v>82</v>
      </c>
      <c r="E12" s="83"/>
      <c r="H12" s="86"/>
    </row>
    <row r="13" ht="15.75" customHeight="1">
      <c r="A13" s="80" t="s">
        <v>83</v>
      </c>
      <c r="E13" s="83"/>
      <c r="F13" s="87"/>
    </row>
    <row r="14" ht="15.75" customHeight="1">
      <c r="A14" s="81"/>
    </row>
    <row r="15" ht="15.75" customHeight="1">
      <c r="A15" s="88" t="s">
        <v>84</v>
      </c>
    </row>
    <row r="16" ht="15.75" customHeight="1">
      <c r="A16" s="88" t="s">
        <v>85</v>
      </c>
    </row>
    <row r="17" ht="15.75" customHeight="1">
      <c r="A17" s="88" t="s">
        <v>86</v>
      </c>
    </row>
    <row r="18" ht="15.75" customHeight="1">
      <c r="A18" s="88"/>
    </row>
    <row r="19" ht="107.25" customHeight="1">
      <c r="A19" s="89" t="s">
        <v>87</v>
      </c>
    </row>
    <row r="20" ht="15.75" customHeight="1">
      <c r="A20" s="88" t="s">
        <v>88</v>
      </c>
    </row>
    <row r="21" ht="15.75" customHeight="1"/>
    <row r="22" ht="15.75" customHeight="1">
      <c r="A22" s="90" t="s">
        <v>89</v>
      </c>
      <c r="C22" s="91"/>
      <c r="D22" s="91"/>
    </row>
    <row r="23" ht="15.75" customHeight="1">
      <c r="A23" s="91"/>
      <c r="B23" s="91"/>
      <c r="C23" s="91"/>
      <c r="D23" s="91"/>
    </row>
    <row r="24" ht="15.75" customHeight="1">
      <c r="A24" s="92" t="s">
        <v>90</v>
      </c>
      <c r="B24" s="92" t="s">
        <v>90</v>
      </c>
      <c r="C24" s="92" t="s">
        <v>91</v>
      </c>
      <c r="D24" s="92"/>
    </row>
    <row r="25" ht="15.75" customHeight="1">
      <c r="A25" s="93">
        <v>0.0</v>
      </c>
      <c r="B25" s="93">
        <v>150.0</v>
      </c>
      <c r="C25" s="93">
        <v>1.0</v>
      </c>
      <c r="D25" s="91"/>
    </row>
    <row r="26" ht="15.75" customHeight="1">
      <c r="A26" s="93">
        <v>151.0</v>
      </c>
      <c r="B26" s="93">
        <v>400.0</v>
      </c>
      <c r="C26" s="93">
        <v>2.0</v>
      </c>
      <c r="D26" s="91"/>
    </row>
    <row r="27" ht="15.75" customHeight="1">
      <c r="A27" s="93">
        <v>401.0</v>
      </c>
      <c r="B27" s="93">
        <v>650.0</v>
      </c>
      <c r="C27" s="93">
        <v>3.0</v>
      </c>
      <c r="D27" s="91"/>
    </row>
    <row r="28" ht="15.75" customHeight="1">
      <c r="A28" s="93">
        <v>651.0</v>
      </c>
      <c r="B28" s="93">
        <v>900.0</v>
      </c>
      <c r="C28" s="93">
        <v>4.0</v>
      </c>
      <c r="D28" s="93"/>
    </row>
    <row r="29" ht="15.75" customHeight="1">
      <c r="A29" s="93">
        <v>901.0</v>
      </c>
      <c r="B29" s="93">
        <v>1150.0</v>
      </c>
      <c r="C29" s="93">
        <v>5.0</v>
      </c>
      <c r="D29" s="91"/>
    </row>
    <row r="30" ht="15.75" customHeight="1">
      <c r="A30" s="93">
        <v>1151.0</v>
      </c>
      <c r="B30" s="93">
        <v>1400.0</v>
      </c>
      <c r="C30" s="93">
        <v>6.0</v>
      </c>
      <c r="D30" s="93"/>
    </row>
    <row r="31" ht="15.75" customHeight="1">
      <c r="A31" s="93">
        <v>1401.0</v>
      </c>
      <c r="B31" s="93">
        <v>1650.0</v>
      </c>
      <c r="C31" s="93">
        <v>7.0</v>
      </c>
      <c r="D31" s="93"/>
    </row>
    <row r="32" ht="15.75" customHeight="1">
      <c r="A32" s="93">
        <v>1651.0</v>
      </c>
      <c r="B32" s="93">
        <v>1900.0</v>
      </c>
      <c r="C32" s="93">
        <v>8.0</v>
      </c>
      <c r="D32" s="91"/>
    </row>
    <row r="33" ht="15.75" customHeight="1">
      <c r="A33" s="93">
        <v>1901.0</v>
      </c>
      <c r="B33" s="93">
        <v>2300.0</v>
      </c>
      <c r="C33" s="93">
        <v>9.0</v>
      </c>
      <c r="D33" s="93"/>
    </row>
    <row r="34" ht="15.75" customHeight="1">
      <c r="A34" s="93">
        <v>2301.0</v>
      </c>
      <c r="B34" s="93">
        <v>2700.0</v>
      </c>
      <c r="C34" s="93">
        <v>10.0</v>
      </c>
      <c r="D34" s="93"/>
    </row>
    <row r="35" ht="15.75" customHeight="1">
      <c r="A35" s="93">
        <v>2701.0</v>
      </c>
      <c r="B35" s="93">
        <v>3100.0</v>
      </c>
      <c r="C35" s="93">
        <v>11.0</v>
      </c>
      <c r="D35" s="91"/>
    </row>
    <row r="36" ht="15.75" customHeight="1">
      <c r="A36" s="93">
        <v>3101.0</v>
      </c>
      <c r="B36" s="93">
        <v>3500.0</v>
      </c>
      <c r="C36" s="93">
        <v>12.0</v>
      </c>
      <c r="D36" s="91"/>
    </row>
    <row r="37" ht="15.75" customHeight="1">
      <c r="A37" s="93">
        <v>3501.0</v>
      </c>
      <c r="B37" s="93">
        <v>3900.0</v>
      </c>
      <c r="C37" s="93">
        <v>13.0</v>
      </c>
      <c r="D37" s="91"/>
    </row>
    <row r="38" ht="15.75" customHeight="1">
      <c r="A38" s="93">
        <v>3901.0</v>
      </c>
      <c r="B38" s="93">
        <v>4300.0</v>
      </c>
      <c r="C38" s="93">
        <v>14.0</v>
      </c>
      <c r="D38" s="91"/>
    </row>
    <row r="39" ht="15.75" customHeight="1">
      <c r="A39" s="93">
        <v>4301.0</v>
      </c>
      <c r="B39" s="93">
        <v>4700.0</v>
      </c>
      <c r="C39" s="93">
        <v>15.0</v>
      </c>
      <c r="D39" s="91"/>
    </row>
    <row r="40" ht="15.75" customHeight="1">
      <c r="A40" s="93">
        <v>4701.0</v>
      </c>
      <c r="B40" s="93">
        <v>5100.0</v>
      </c>
      <c r="C40" s="93">
        <v>16.0</v>
      </c>
      <c r="D40" s="93"/>
    </row>
    <row r="41" ht="15.75" customHeight="1">
      <c r="A41" s="93">
        <v>5101.0</v>
      </c>
      <c r="B41" s="93">
        <v>5500.0</v>
      </c>
      <c r="C41" s="93">
        <v>17.0</v>
      </c>
      <c r="D41" s="91"/>
    </row>
    <row r="42" ht="15.75" customHeight="1">
      <c r="A42" s="93">
        <v>5501.0</v>
      </c>
      <c r="B42" s="93">
        <v>5900.0</v>
      </c>
      <c r="C42" s="93">
        <v>18.0</v>
      </c>
      <c r="D42" s="91"/>
    </row>
    <row r="43" ht="15.75" customHeight="1">
      <c r="A43" s="93">
        <v>5901.0</v>
      </c>
      <c r="B43" s="93">
        <v>6300.0</v>
      </c>
      <c r="C43" s="93">
        <v>19.0</v>
      </c>
      <c r="D43" s="91"/>
    </row>
    <row r="44" ht="15.75" customHeight="1">
      <c r="A44" s="93">
        <v>6301.0</v>
      </c>
      <c r="B44" s="93">
        <v>6700.0</v>
      </c>
      <c r="C44" s="93">
        <v>20.0</v>
      </c>
      <c r="D44" s="91"/>
    </row>
    <row r="45" ht="15.75" customHeight="1">
      <c r="A45" s="93">
        <v>6701.0</v>
      </c>
      <c r="B45" s="93">
        <v>7100.0</v>
      </c>
      <c r="C45" s="93">
        <v>21.0</v>
      </c>
      <c r="D45" s="91"/>
    </row>
    <row r="46" ht="15.75" customHeight="1">
      <c r="A46" s="93">
        <v>7101.0</v>
      </c>
      <c r="B46" s="93">
        <v>7500.0</v>
      </c>
      <c r="C46" s="93">
        <v>22.0</v>
      </c>
      <c r="D46" s="91"/>
    </row>
    <row r="47" ht="15.75" customHeight="1">
      <c r="A47" s="93">
        <v>7501.0</v>
      </c>
      <c r="B47" s="93">
        <v>7900.0</v>
      </c>
      <c r="C47" s="93">
        <v>23.0</v>
      </c>
      <c r="D47" s="91"/>
    </row>
    <row r="48" ht="15.75" customHeight="1">
      <c r="A48" s="93">
        <v>7901.0</v>
      </c>
      <c r="B48" s="93">
        <v>8600.0</v>
      </c>
      <c r="C48" s="93">
        <v>24.0</v>
      </c>
      <c r="D48" s="93"/>
    </row>
    <row r="49" ht="15.75" customHeight="1">
      <c r="A49" s="93">
        <v>8601.0</v>
      </c>
      <c r="B49" s="93">
        <v>9300.0</v>
      </c>
      <c r="C49" s="93">
        <v>25.0</v>
      </c>
      <c r="D49" s="91"/>
    </row>
    <row r="50" ht="15.75" customHeight="1">
      <c r="A50" s="93">
        <v>9301.0</v>
      </c>
      <c r="B50" s="93">
        <v>10000.0</v>
      </c>
      <c r="C50" s="93">
        <v>26.0</v>
      </c>
      <c r="D50" s="91"/>
    </row>
    <row r="51" ht="15.75" customHeight="1">
      <c r="A51" s="93">
        <v>10001.0</v>
      </c>
      <c r="B51" s="93">
        <v>10700.0</v>
      </c>
      <c r="C51" s="93">
        <v>27.0</v>
      </c>
      <c r="D51" s="91"/>
    </row>
    <row r="52" ht="15.75" customHeight="1">
      <c r="A52" s="93">
        <v>10701.0</v>
      </c>
      <c r="B52" s="93">
        <v>11400.0</v>
      </c>
      <c r="C52" s="93">
        <v>28.0</v>
      </c>
      <c r="D52" s="91"/>
    </row>
    <row r="53" ht="15.75" customHeight="1">
      <c r="A53" s="93">
        <v>11401.0</v>
      </c>
      <c r="B53" s="93">
        <v>12100.0</v>
      </c>
      <c r="C53" s="93">
        <v>29.0</v>
      </c>
      <c r="D53" s="91"/>
    </row>
    <row r="54" ht="15.75" customHeight="1">
      <c r="A54" s="93">
        <v>12101.0</v>
      </c>
      <c r="B54" s="93">
        <v>12800.0</v>
      </c>
      <c r="C54" s="93">
        <v>30.0</v>
      </c>
      <c r="D54" s="91"/>
    </row>
    <row r="55" ht="15.75" customHeight="1">
      <c r="A55" s="93">
        <v>12801.0</v>
      </c>
      <c r="B55" s="93">
        <v>13500.0</v>
      </c>
      <c r="C55" s="93">
        <v>31.0</v>
      </c>
      <c r="D55" s="91"/>
    </row>
    <row r="56" ht="15.75" customHeight="1">
      <c r="A56" s="93">
        <v>13501.0</v>
      </c>
      <c r="B56" s="93">
        <v>14200.0</v>
      </c>
      <c r="C56" s="93">
        <v>32.0</v>
      </c>
      <c r="D56" s="91"/>
    </row>
    <row r="57" ht="15.75" customHeight="1">
      <c r="A57" s="93">
        <v>14201.0</v>
      </c>
      <c r="B57" s="93">
        <v>14900.0</v>
      </c>
      <c r="C57" s="93">
        <v>33.0</v>
      </c>
      <c r="D57" s="91"/>
    </row>
    <row r="58" ht="15.75" customHeight="1">
      <c r="A58" s="93">
        <v>14901.0</v>
      </c>
      <c r="B58" s="93">
        <v>15600.0</v>
      </c>
      <c r="C58" s="93">
        <v>34.0</v>
      </c>
      <c r="D58" s="91"/>
    </row>
    <row r="59" ht="15.75" customHeight="1">
      <c r="A59" s="93">
        <v>15601.0</v>
      </c>
      <c r="B59" s="93">
        <v>16300.0</v>
      </c>
      <c r="C59" s="93">
        <v>35.0</v>
      </c>
      <c r="D59" s="91"/>
    </row>
    <row r="60" ht="15.75" customHeight="1">
      <c r="A60" s="93">
        <v>16301.0</v>
      </c>
      <c r="B60" s="93">
        <v>17000.0</v>
      </c>
      <c r="C60" s="93">
        <v>36.0</v>
      </c>
      <c r="D60" s="91"/>
    </row>
    <row r="61" ht="15.75" customHeight="1">
      <c r="A61" s="93">
        <v>17001.0</v>
      </c>
      <c r="B61" s="93">
        <v>17700.0</v>
      </c>
      <c r="C61" s="93">
        <v>37.0</v>
      </c>
      <c r="D61" s="91"/>
    </row>
    <row r="62" ht="15.75" customHeight="1">
      <c r="A62" s="93">
        <v>17701.0</v>
      </c>
      <c r="B62" s="93">
        <v>18400.0</v>
      </c>
      <c r="C62" s="93">
        <v>38.0</v>
      </c>
      <c r="D62" s="91"/>
    </row>
    <row r="63" ht="15.75" customHeight="1">
      <c r="A63" s="93">
        <v>18401.0</v>
      </c>
      <c r="B63" s="93">
        <v>19100.0</v>
      </c>
      <c r="C63" s="93">
        <v>39.0</v>
      </c>
      <c r="D63" s="91"/>
    </row>
    <row r="64" ht="15.75" customHeight="1">
      <c r="A64" s="93">
        <v>19101.0</v>
      </c>
      <c r="B64" s="93">
        <v>19800.0</v>
      </c>
      <c r="C64" s="93">
        <v>40.0</v>
      </c>
      <c r="D64" s="91"/>
    </row>
    <row r="65" ht="15.75" customHeight="1">
      <c r="A65" s="93">
        <v>19801.0</v>
      </c>
      <c r="B65" s="93">
        <v>20500.0</v>
      </c>
      <c r="C65" s="93">
        <v>41.0</v>
      </c>
      <c r="D65" s="91"/>
    </row>
    <row r="66" ht="15.75" customHeight="1">
      <c r="A66" s="91"/>
      <c r="B66" s="91"/>
      <c r="C66" s="91"/>
      <c r="D66" s="91"/>
    </row>
    <row r="67" ht="15.75" customHeight="1">
      <c r="A67" s="91"/>
      <c r="B67" s="91"/>
      <c r="C67" s="91"/>
      <c r="D67" s="91"/>
    </row>
    <row r="68" ht="15.75" customHeight="1">
      <c r="A68" s="90" t="s">
        <v>92</v>
      </c>
      <c r="C68" s="91"/>
      <c r="D68" s="91"/>
    </row>
    <row r="69" ht="15.75" customHeight="1">
      <c r="A69" s="91"/>
      <c r="B69" s="91"/>
      <c r="C69" s="91"/>
      <c r="D69" s="91"/>
    </row>
    <row r="70" ht="15.75" customHeight="1">
      <c r="A70" s="90" t="s">
        <v>93</v>
      </c>
      <c r="B70" s="90" t="s">
        <v>93</v>
      </c>
      <c r="C70" s="90" t="s">
        <v>94</v>
      </c>
      <c r="D70" s="92"/>
    </row>
    <row r="71" ht="15.75" customHeight="1">
      <c r="A71" s="93">
        <v>0.0</v>
      </c>
      <c r="B71" s="93">
        <v>25.0</v>
      </c>
      <c r="C71" s="93">
        <v>1.0</v>
      </c>
      <c r="D71" s="91"/>
    </row>
    <row r="72" ht="15.75" customHeight="1">
      <c r="A72" s="93">
        <v>26.0</v>
      </c>
      <c r="B72" s="93">
        <v>50.0</v>
      </c>
      <c r="C72" s="93">
        <v>2.0</v>
      </c>
      <c r="D72" s="91"/>
    </row>
    <row r="73" ht="15.75" customHeight="1">
      <c r="A73" s="93">
        <v>51.0</v>
      </c>
      <c r="B73" s="93">
        <v>100.0</v>
      </c>
      <c r="C73" s="93">
        <v>3.0</v>
      </c>
      <c r="D73" s="93"/>
    </row>
    <row r="74" ht="15.75" customHeight="1">
      <c r="A74" s="93">
        <v>101.0</v>
      </c>
      <c r="B74" s="93">
        <v>150.0</v>
      </c>
      <c r="C74" s="93">
        <v>4.0</v>
      </c>
      <c r="D74" s="93"/>
    </row>
    <row r="75" ht="15.75" customHeight="1">
      <c r="A75" s="93">
        <v>151.0</v>
      </c>
      <c r="B75" s="93">
        <v>200.0</v>
      </c>
      <c r="C75" s="93">
        <v>5.0</v>
      </c>
      <c r="D75" s="93"/>
    </row>
    <row r="76" ht="15.75" customHeight="1">
      <c r="A76" s="93">
        <v>201.0</v>
      </c>
      <c r="B76" s="93">
        <v>250.0</v>
      </c>
      <c r="C76" s="93">
        <v>6.0</v>
      </c>
      <c r="D76" s="91"/>
    </row>
    <row r="77" ht="15.75" customHeight="1">
      <c r="A77" s="93">
        <v>251.0</v>
      </c>
      <c r="B77" s="93">
        <v>300.0</v>
      </c>
      <c r="C77" s="93">
        <v>7.0</v>
      </c>
      <c r="D77" s="91"/>
    </row>
    <row r="78" ht="15.75" customHeight="1">
      <c r="A78" s="93">
        <v>301.0</v>
      </c>
      <c r="B78" s="93">
        <v>350.0</v>
      </c>
      <c r="C78" s="93">
        <v>8.0</v>
      </c>
      <c r="D78" s="91"/>
    </row>
    <row r="79" ht="15.75" customHeight="1">
      <c r="A79" s="93">
        <v>351.0</v>
      </c>
      <c r="B79" s="93">
        <v>400.0</v>
      </c>
      <c r="C79" s="93">
        <v>9.0</v>
      </c>
      <c r="D79" s="91"/>
    </row>
    <row r="80" ht="15.75" customHeight="1">
      <c r="A80" s="93">
        <v>401.0</v>
      </c>
      <c r="B80" s="93">
        <v>450.0</v>
      </c>
      <c r="C80" s="93">
        <v>10.0</v>
      </c>
      <c r="D80" s="9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9:G19"/>
    <mergeCell ref="A22:B22"/>
    <mergeCell ref="A68:B6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2024-01-30T10:11:35Z</dcterms:created>
</cp:coreProperties>
</file>